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440" windowHeight="9345" tabRatio="519"/>
  </bookViews>
  <sheets>
    <sheet name="表" sheetId="5" r:id="rId1"/>
    <sheet name="【3】岗位按3比1调配情况" sheetId="1" state="hidden" r:id="rId2"/>
    <sheet name="字典" sheetId="6" state="hidden" r:id="rId3"/>
  </sheets>
  <definedNames>
    <definedName name="_xlnm._FilterDatabase" localSheetId="0" hidden="1">表!#REF!</definedName>
    <definedName name="_xlnm.Print_Area" localSheetId="0">表!$A$1:$O$41</definedName>
    <definedName name="_xlnm.Print_Titles" localSheetId="1">【3】岗位按3比1调配情况!$1:$4</definedName>
    <definedName name="_xlnm.Print_Titles" localSheetId="0">表!$1:$3</definedName>
    <definedName name="岗位ID_明细">表!$J:$J</definedName>
    <definedName name="岗位代码源">#REF!</definedName>
  </definedNames>
  <calcPr calcId="144525"/>
</workbook>
</file>

<file path=xl/calcChain.xml><?xml version="1.0" encoding="utf-8"?>
<calcChain xmlns="http://schemas.openxmlformats.org/spreadsheetml/2006/main">
  <c r="B41" i="5" l="1"/>
  <c r="O72" i="1" l="1"/>
  <c r="N72" i="1"/>
  <c r="M72" i="1"/>
  <c r="L72" i="1"/>
  <c r="K72" i="1"/>
  <c r="H72" i="1"/>
  <c r="O71" i="1"/>
  <c r="N71" i="1"/>
  <c r="M71" i="1"/>
  <c r="L71" i="1"/>
  <c r="K71" i="1"/>
  <c r="J71" i="1"/>
  <c r="I71" i="1"/>
  <c r="O70" i="1"/>
  <c r="N70" i="1"/>
  <c r="M70" i="1"/>
  <c r="L70" i="1"/>
  <c r="K70" i="1"/>
  <c r="J70" i="1"/>
  <c r="I70" i="1"/>
  <c r="O69" i="1"/>
  <c r="N69" i="1"/>
  <c r="M69" i="1"/>
  <c r="L69" i="1"/>
  <c r="K69" i="1"/>
  <c r="J69" i="1"/>
  <c r="I69" i="1"/>
  <c r="O68" i="1"/>
  <c r="N68" i="1"/>
  <c r="M68" i="1"/>
  <c r="L68" i="1"/>
  <c r="K68" i="1"/>
  <c r="J68" i="1"/>
  <c r="I68" i="1"/>
  <c r="O67" i="1"/>
  <c r="N67" i="1"/>
  <c r="M67" i="1"/>
  <c r="L67" i="1"/>
  <c r="K67" i="1"/>
  <c r="J67" i="1"/>
  <c r="I67" i="1"/>
  <c r="O66" i="1"/>
  <c r="N66" i="1"/>
  <c r="M66" i="1"/>
  <c r="L66" i="1"/>
  <c r="K66" i="1"/>
  <c r="J66" i="1"/>
  <c r="I66" i="1"/>
  <c r="O65" i="1"/>
  <c r="N65" i="1"/>
  <c r="M65" i="1"/>
  <c r="L65" i="1"/>
  <c r="K65" i="1"/>
  <c r="J65" i="1"/>
  <c r="I65" i="1"/>
  <c r="O64" i="1"/>
  <c r="N64" i="1"/>
  <c r="M64" i="1"/>
  <c r="L64" i="1"/>
  <c r="K64" i="1"/>
  <c r="J64" i="1"/>
  <c r="I64" i="1"/>
  <c r="O63" i="1"/>
  <c r="N63" i="1"/>
  <c r="M63" i="1"/>
  <c r="L63" i="1"/>
  <c r="K63" i="1"/>
  <c r="J63" i="1"/>
  <c r="I63" i="1"/>
  <c r="O62" i="1"/>
  <c r="N62" i="1"/>
  <c r="M62" i="1"/>
  <c r="L62" i="1"/>
  <c r="K62" i="1"/>
  <c r="J62" i="1"/>
  <c r="I62" i="1"/>
  <c r="O61" i="1"/>
  <c r="N61" i="1"/>
  <c r="M61" i="1"/>
  <c r="L61" i="1"/>
  <c r="K61" i="1"/>
  <c r="J61" i="1"/>
  <c r="I61" i="1"/>
  <c r="O60" i="1"/>
  <c r="N60" i="1"/>
  <c r="M60" i="1"/>
  <c r="L60" i="1"/>
  <c r="K60" i="1"/>
  <c r="J60" i="1"/>
  <c r="I60" i="1"/>
  <c r="O59" i="1"/>
  <c r="N59" i="1"/>
  <c r="M59" i="1"/>
  <c r="L59" i="1"/>
  <c r="K59" i="1"/>
  <c r="J59" i="1"/>
  <c r="I59" i="1"/>
  <c r="O58" i="1"/>
  <c r="N58" i="1"/>
  <c r="M58" i="1"/>
  <c r="L58" i="1"/>
  <c r="K58" i="1"/>
  <c r="J58" i="1"/>
  <c r="I58" i="1"/>
  <c r="O57" i="1"/>
  <c r="N57" i="1"/>
  <c r="M57" i="1"/>
  <c r="L57" i="1"/>
  <c r="K57" i="1"/>
  <c r="J57" i="1"/>
  <c r="I57" i="1"/>
  <c r="O56" i="1"/>
  <c r="N56" i="1"/>
  <c r="M56" i="1"/>
  <c r="L56" i="1"/>
  <c r="K56" i="1"/>
  <c r="J56" i="1"/>
  <c r="I56" i="1"/>
  <c r="O55" i="1"/>
  <c r="N55" i="1"/>
  <c r="M55" i="1"/>
  <c r="L55" i="1"/>
  <c r="K55" i="1"/>
  <c r="J55" i="1"/>
  <c r="I55" i="1"/>
  <c r="O54" i="1"/>
  <c r="N54" i="1"/>
  <c r="M54" i="1"/>
  <c r="L54" i="1"/>
  <c r="K54" i="1"/>
  <c r="J54" i="1"/>
  <c r="I54" i="1"/>
  <c r="O53" i="1"/>
  <c r="N53" i="1"/>
  <c r="M53" i="1"/>
  <c r="L53" i="1"/>
  <c r="K53" i="1"/>
  <c r="J53" i="1"/>
  <c r="I53" i="1"/>
  <c r="O52" i="1"/>
  <c r="N52" i="1"/>
  <c r="M52" i="1"/>
  <c r="L52" i="1"/>
  <c r="K52" i="1"/>
  <c r="J52" i="1"/>
  <c r="I52" i="1"/>
  <c r="O51" i="1"/>
  <c r="N51" i="1"/>
  <c r="M51" i="1"/>
  <c r="L51" i="1"/>
  <c r="K51" i="1"/>
  <c r="J51" i="1"/>
  <c r="I51" i="1"/>
  <c r="O50" i="1"/>
  <c r="N50" i="1"/>
  <c r="M50" i="1"/>
  <c r="L50" i="1"/>
  <c r="K50" i="1"/>
  <c r="J50" i="1"/>
  <c r="I50" i="1"/>
  <c r="O49" i="1"/>
  <c r="N49" i="1"/>
  <c r="M49" i="1"/>
  <c r="L49" i="1"/>
  <c r="K49" i="1"/>
  <c r="J49" i="1"/>
  <c r="I49" i="1"/>
  <c r="O48" i="1"/>
  <c r="N48" i="1"/>
  <c r="M48" i="1"/>
  <c r="L48" i="1"/>
  <c r="K48" i="1"/>
  <c r="J48" i="1"/>
  <c r="I48" i="1"/>
  <c r="O47" i="1"/>
  <c r="N47" i="1"/>
  <c r="M47" i="1"/>
  <c r="L47" i="1"/>
  <c r="K47" i="1"/>
  <c r="J47" i="1"/>
  <c r="I47" i="1"/>
  <c r="O46" i="1"/>
  <c r="N46" i="1"/>
  <c r="M46" i="1"/>
  <c r="L46" i="1"/>
  <c r="K46" i="1"/>
  <c r="J46" i="1"/>
  <c r="I46" i="1"/>
  <c r="O45" i="1"/>
  <c r="N45" i="1"/>
  <c r="M45" i="1"/>
  <c r="L45" i="1"/>
  <c r="K45" i="1"/>
  <c r="J45" i="1"/>
  <c r="I45" i="1"/>
  <c r="O44" i="1"/>
  <c r="N44" i="1"/>
  <c r="M44" i="1"/>
  <c r="L44" i="1"/>
  <c r="K44" i="1"/>
  <c r="J44" i="1"/>
  <c r="I44" i="1"/>
  <c r="O43" i="1"/>
  <c r="N43" i="1"/>
  <c r="M43" i="1"/>
  <c r="L43" i="1"/>
  <c r="K43" i="1"/>
  <c r="J43" i="1"/>
  <c r="I43" i="1"/>
  <c r="O42" i="1"/>
  <c r="N42" i="1"/>
  <c r="M42" i="1"/>
  <c r="L42" i="1"/>
  <c r="K42" i="1"/>
  <c r="J42" i="1"/>
  <c r="I42" i="1"/>
  <c r="O41" i="1"/>
  <c r="N41" i="1"/>
  <c r="M41" i="1"/>
  <c r="L41" i="1"/>
  <c r="K41" i="1"/>
  <c r="J41" i="1"/>
  <c r="I41" i="1"/>
  <c r="O40" i="1"/>
  <c r="N40" i="1"/>
  <c r="M40" i="1"/>
  <c r="L40" i="1"/>
  <c r="K40" i="1"/>
  <c r="J40" i="1"/>
  <c r="I40" i="1"/>
  <c r="O39" i="1"/>
  <c r="N39" i="1"/>
  <c r="M39" i="1"/>
  <c r="L39" i="1"/>
  <c r="K39" i="1"/>
  <c r="J39" i="1"/>
  <c r="I39" i="1"/>
  <c r="O38" i="1"/>
  <c r="N38" i="1"/>
  <c r="M38" i="1"/>
  <c r="L38" i="1"/>
  <c r="K38" i="1"/>
  <c r="J38" i="1"/>
  <c r="I38" i="1"/>
  <c r="O37" i="1"/>
  <c r="N37" i="1"/>
  <c r="M37" i="1"/>
  <c r="L37" i="1"/>
  <c r="K37" i="1"/>
  <c r="J37" i="1"/>
  <c r="I37" i="1"/>
  <c r="O36" i="1"/>
  <c r="N36" i="1"/>
  <c r="M36" i="1"/>
  <c r="L36" i="1"/>
  <c r="K36" i="1"/>
  <c r="J36" i="1"/>
  <c r="I36" i="1"/>
  <c r="O35" i="1"/>
  <c r="N35" i="1"/>
  <c r="M35" i="1"/>
  <c r="L35" i="1"/>
  <c r="K35" i="1"/>
  <c r="J35" i="1"/>
  <c r="I35" i="1"/>
  <c r="O34" i="1"/>
  <c r="N34" i="1"/>
  <c r="M34" i="1"/>
  <c r="L34" i="1"/>
  <c r="K34" i="1"/>
  <c r="J34" i="1"/>
  <c r="I34" i="1"/>
  <c r="O33" i="1"/>
  <c r="N33" i="1"/>
  <c r="M33" i="1"/>
  <c r="L33" i="1"/>
  <c r="K33" i="1"/>
  <c r="J33" i="1"/>
  <c r="I33" i="1"/>
  <c r="O32" i="1"/>
  <c r="N32" i="1"/>
  <c r="M32" i="1"/>
  <c r="L32" i="1"/>
  <c r="K32" i="1"/>
  <c r="J32" i="1"/>
  <c r="I32" i="1"/>
  <c r="O31" i="1"/>
  <c r="N31" i="1"/>
  <c r="M31" i="1"/>
  <c r="L31" i="1"/>
  <c r="K31" i="1"/>
  <c r="J31" i="1"/>
  <c r="I31" i="1"/>
  <c r="O30" i="1"/>
  <c r="N30" i="1"/>
  <c r="M30" i="1"/>
  <c r="L30" i="1"/>
  <c r="K30" i="1"/>
  <c r="J30" i="1"/>
  <c r="I30" i="1"/>
  <c r="O29" i="1"/>
  <c r="N29" i="1"/>
  <c r="M29" i="1"/>
  <c r="L29" i="1"/>
  <c r="K29" i="1"/>
  <c r="J29" i="1"/>
  <c r="I29" i="1"/>
  <c r="O28" i="1"/>
  <c r="N28" i="1"/>
  <c r="M28" i="1"/>
  <c r="L28" i="1"/>
  <c r="K28" i="1"/>
  <c r="J28" i="1"/>
  <c r="I28" i="1"/>
  <c r="O27" i="1"/>
  <c r="N27" i="1"/>
  <c r="M27" i="1"/>
  <c r="L27" i="1"/>
  <c r="K27" i="1"/>
  <c r="J27" i="1"/>
  <c r="I27" i="1"/>
  <c r="O26" i="1"/>
  <c r="N26" i="1"/>
  <c r="M26" i="1"/>
  <c r="L26" i="1"/>
  <c r="K26" i="1"/>
  <c r="J26" i="1"/>
  <c r="I26" i="1"/>
  <c r="O25" i="1"/>
  <c r="N25" i="1"/>
  <c r="M25" i="1"/>
  <c r="L25" i="1"/>
  <c r="K25" i="1"/>
  <c r="J25" i="1"/>
  <c r="I25" i="1"/>
  <c r="O24" i="1"/>
  <c r="N24" i="1"/>
  <c r="M24" i="1"/>
  <c r="L24" i="1"/>
  <c r="K24" i="1"/>
  <c r="J24" i="1"/>
  <c r="I24" i="1"/>
  <c r="O23" i="1"/>
  <c r="N23" i="1"/>
  <c r="M23" i="1"/>
  <c r="L23" i="1"/>
  <c r="K23" i="1"/>
  <c r="J23" i="1"/>
  <c r="I23" i="1"/>
  <c r="O22" i="1"/>
  <c r="N22" i="1"/>
  <c r="M22" i="1"/>
  <c r="L22" i="1"/>
  <c r="K22" i="1"/>
  <c r="J22" i="1"/>
  <c r="I22" i="1"/>
  <c r="O21" i="1"/>
  <c r="N21" i="1"/>
  <c r="M21" i="1"/>
  <c r="L21" i="1"/>
  <c r="K21" i="1"/>
  <c r="J21" i="1"/>
  <c r="I21" i="1"/>
  <c r="O20" i="1"/>
  <c r="N20" i="1"/>
  <c r="M20" i="1"/>
  <c r="L20" i="1"/>
  <c r="K20" i="1"/>
  <c r="J20" i="1"/>
  <c r="I20" i="1"/>
  <c r="O19" i="1"/>
  <c r="N19" i="1"/>
  <c r="M19" i="1"/>
  <c r="L19" i="1"/>
  <c r="K19" i="1"/>
  <c r="J19" i="1"/>
  <c r="I19" i="1"/>
  <c r="O18" i="1"/>
  <c r="N18" i="1"/>
  <c r="M18" i="1"/>
  <c r="L18" i="1"/>
  <c r="K18" i="1"/>
  <c r="J18" i="1"/>
  <c r="I18" i="1"/>
  <c r="O17" i="1"/>
  <c r="N17" i="1"/>
  <c r="M17" i="1"/>
  <c r="L17" i="1"/>
  <c r="K17" i="1"/>
  <c r="J17" i="1"/>
  <c r="I17" i="1"/>
  <c r="O16" i="1"/>
  <c r="N16" i="1"/>
  <c r="M16" i="1"/>
  <c r="L16" i="1"/>
  <c r="K16" i="1"/>
  <c r="J16" i="1"/>
  <c r="I16" i="1"/>
  <c r="O15" i="1"/>
  <c r="N15" i="1"/>
  <c r="M15" i="1"/>
  <c r="L15" i="1"/>
  <c r="K15" i="1"/>
  <c r="J15" i="1"/>
  <c r="I15" i="1"/>
  <c r="O14" i="1"/>
  <c r="N14" i="1"/>
  <c r="M14" i="1"/>
  <c r="L14" i="1"/>
  <c r="K14" i="1"/>
  <c r="J14" i="1"/>
  <c r="I14" i="1"/>
  <c r="O13" i="1"/>
  <c r="N13" i="1"/>
  <c r="M13" i="1"/>
  <c r="L13" i="1"/>
  <c r="K13" i="1"/>
  <c r="J13" i="1"/>
  <c r="I13" i="1"/>
  <c r="O12" i="1"/>
  <c r="N12" i="1"/>
  <c r="M12" i="1"/>
  <c r="L12" i="1"/>
  <c r="K12" i="1"/>
  <c r="J12" i="1"/>
  <c r="I12" i="1"/>
  <c r="O11" i="1"/>
  <c r="N11" i="1"/>
  <c r="M11" i="1"/>
  <c r="L11" i="1"/>
  <c r="K11" i="1"/>
  <c r="J11" i="1"/>
  <c r="I11" i="1"/>
  <c r="O10" i="1"/>
  <c r="N10" i="1"/>
  <c r="M10" i="1"/>
  <c r="L10" i="1"/>
  <c r="K10" i="1"/>
  <c r="J10" i="1"/>
  <c r="I10" i="1"/>
  <c r="O9" i="1"/>
  <c r="N9" i="1"/>
  <c r="M9" i="1"/>
  <c r="L9" i="1"/>
  <c r="K9" i="1"/>
  <c r="J9" i="1"/>
  <c r="I9" i="1"/>
  <c r="O8" i="1"/>
  <c r="N8" i="1"/>
  <c r="M8" i="1"/>
  <c r="L8" i="1"/>
  <c r="K8" i="1"/>
  <c r="J8" i="1"/>
  <c r="I8" i="1"/>
  <c r="O7" i="1"/>
  <c r="N7" i="1"/>
  <c r="M7" i="1"/>
  <c r="L7" i="1"/>
  <c r="K7" i="1"/>
  <c r="J7" i="1"/>
  <c r="I7" i="1"/>
  <c r="O6" i="1"/>
  <c r="N6" i="1"/>
  <c r="M6" i="1"/>
  <c r="L6" i="1"/>
  <c r="K6" i="1"/>
  <c r="J6" i="1"/>
  <c r="I6" i="1"/>
  <c r="O5" i="1"/>
  <c r="N5" i="1"/>
  <c r="M5" i="1"/>
  <c r="L5" i="1"/>
  <c r="K5" i="1"/>
  <c r="J5" i="1"/>
  <c r="I5" i="1"/>
</calcChain>
</file>

<file path=xl/sharedStrings.xml><?xml version="1.0" encoding="utf-8"?>
<sst xmlns="http://schemas.openxmlformats.org/spreadsheetml/2006/main" count="682" uniqueCount="305">
  <si>
    <t>序号</t>
  </si>
  <si>
    <t>姓名</t>
  </si>
  <si>
    <t>性别</t>
  </si>
  <si>
    <t>出生
日期</t>
  </si>
  <si>
    <t>学历</t>
  </si>
  <si>
    <t>学位</t>
  </si>
  <si>
    <t>毕业时间</t>
  </si>
  <si>
    <t>毕业
院校</t>
  </si>
  <si>
    <t>所学
专业</t>
  </si>
  <si>
    <t>完整岗位</t>
  </si>
  <si>
    <t>笔试准考证号码</t>
  </si>
  <si>
    <t>笔试成绩</t>
  </si>
  <si>
    <t>雷冰凌</t>
  </si>
  <si>
    <t>女</t>
  </si>
  <si>
    <t>本科</t>
  </si>
  <si>
    <t>学士</t>
  </si>
  <si>
    <t>中南民族大学</t>
  </si>
  <si>
    <t>广告学</t>
  </si>
  <si>
    <t>A02</t>
  </si>
  <si>
    <t>3</t>
  </si>
  <si>
    <t>男</t>
  </si>
  <si>
    <t>无</t>
  </si>
  <si>
    <t>任廷业</t>
  </si>
  <si>
    <t>南昌理工学院</t>
  </si>
  <si>
    <t>刘泓蔚</t>
  </si>
  <si>
    <t>西南交通大学</t>
  </si>
  <si>
    <t>18</t>
  </si>
  <si>
    <t>贵州师范大学求是学院</t>
  </si>
  <si>
    <t>播音与主持艺术</t>
  </si>
  <si>
    <t>A03</t>
  </si>
  <si>
    <t>19</t>
  </si>
  <si>
    <t>杨周</t>
  </si>
  <si>
    <t>贵州师范大学</t>
  </si>
  <si>
    <t>20</t>
  </si>
  <si>
    <t>陈成</t>
  </si>
  <si>
    <t>安健鑫</t>
  </si>
  <si>
    <t>22</t>
  </si>
  <si>
    <t>杨宴</t>
  </si>
  <si>
    <t>A04</t>
  </si>
  <si>
    <t>23</t>
  </si>
  <si>
    <t>覃娟</t>
  </si>
  <si>
    <t>环境设计</t>
  </si>
  <si>
    <t>A11</t>
  </si>
  <si>
    <t>24</t>
  </si>
  <si>
    <t>25</t>
  </si>
  <si>
    <t>大专</t>
  </si>
  <si>
    <t>艺术设计</t>
  </si>
  <si>
    <t>杨廷雪</t>
  </si>
  <si>
    <t>湖南大众传媒职业技术学院</t>
  </si>
  <si>
    <t>新闻采编与制作</t>
  </si>
  <si>
    <t>郭洪成</t>
  </si>
  <si>
    <t>湖南软件职业学院</t>
  </si>
  <si>
    <t>软件技术</t>
  </si>
  <si>
    <t>贵州大学科技学院</t>
  </si>
  <si>
    <t>美术学</t>
  </si>
  <si>
    <t>A05</t>
  </si>
  <si>
    <t>铜仁学院</t>
  </si>
  <si>
    <t>任缨京</t>
  </si>
  <si>
    <t>武夷学院</t>
  </si>
  <si>
    <t>王娟慧</t>
  </si>
  <si>
    <t>河南科技大学</t>
  </si>
  <si>
    <t>动画</t>
  </si>
  <si>
    <t>A06</t>
  </si>
  <si>
    <t>汪飞</t>
  </si>
  <si>
    <t>重庆邮电大学</t>
  </si>
  <si>
    <t>贵州民族大学人文科技学院</t>
  </si>
  <si>
    <t>石敏</t>
  </si>
  <si>
    <t>李小林</t>
  </si>
  <si>
    <t>马叶春</t>
  </si>
  <si>
    <t>西安欧亚学院</t>
  </si>
  <si>
    <t>编辑出版学</t>
  </si>
  <si>
    <t>A09</t>
  </si>
  <si>
    <t>王江华</t>
  </si>
  <si>
    <t>陕西师范大学</t>
  </si>
  <si>
    <t>张茂莲</t>
  </si>
  <si>
    <t>湖北民族学院科技学院</t>
  </si>
  <si>
    <t>黔南民族师范学院</t>
  </si>
  <si>
    <t>广播电视学</t>
  </si>
  <si>
    <t>A08</t>
  </si>
  <si>
    <t>60</t>
  </si>
  <si>
    <t>广播电视新闻学</t>
  </si>
  <si>
    <t>61</t>
  </si>
  <si>
    <t>62</t>
  </si>
  <si>
    <t>新闻学</t>
  </si>
  <si>
    <t>A07</t>
  </si>
  <si>
    <t>贵阳学院</t>
  </si>
  <si>
    <t>78</t>
  </si>
  <si>
    <t>79</t>
  </si>
  <si>
    <t>80</t>
  </si>
  <si>
    <t>贵州民族学院人文科技学院</t>
  </si>
  <si>
    <t>81</t>
  </si>
  <si>
    <t>82</t>
  </si>
  <si>
    <t>83</t>
  </si>
  <si>
    <t>肖鑫</t>
  </si>
  <si>
    <t>汉语言文学</t>
  </si>
  <si>
    <t>A10</t>
  </si>
  <si>
    <t>敖雨露</t>
  </si>
  <si>
    <t>贵州商学院</t>
  </si>
  <si>
    <t>计算机信息管理</t>
  </si>
  <si>
    <t>滕明俊</t>
  </si>
  <si>
    <t>中州大学</t>
  </si>
  <si>
    <t>影视广告（广告策划与文案）</t>
  </si>
  <si>
    <t>孙磊</t>
  </si>
  <si>
    <t>河北承德石油高等专科学校</t>
  </si>
  <si>
    <t>酒店管理</t>
  </si>
  <si>
    <t>刘汉滨</t>
  </si>
  <si>
    <t>贵州师范学院</t>
  </si>
  <si>
    <t>汉语言文学（语文教育）</t>
  </si>
  <si>
    <t>罗松</t>
  </si>
  <si>
    <t>江西工程学院</t>
  </si>
  <si>
    <t>音乐表演</t>
  </si>
  <si>
    <t>130</t>
  </si>
  <si>
    <t>131</t>
  </si>
  <si>
    <t>132</t>
  </si>
  <si>
    <t>133</t>
  </si>
  <si>
    <t>134</t>
  </si>
  <si>
    <t>135</t>
  </si>
  <si>
    <t>何军</t>
  </si>
  <si>
    <t>张智</t>
  </si>
  <si>
    <t>谢亚利</t>
  </si>
  <si>
    <t>重庆大学城市科技学院</t>
  </si>
  <si>
    <t>丁飞琼</t>
  </si>
  <si>
    <t>张松海</t>
  </si>
  <si>
    <t>舒曼</t>
  </si>
  <si>
    <t>刘良</t>
  </si>
  <si>
    <t>刘晶</t>
  </si>
  <si>
    <t>沈慧</t>
  </si>
  <si>
    <t>青岛大学</t>
  </si>
  <si>
    <t>196</t>
  </si>
  <si>
    <t>197</t>
  </si>
  <si>
    <t>198</t>
  </si>
  <si>
    <t>199</t>
  </si>
  <si>
    <t>200</t>
  </si>
  <si>
    <t>张隆</t>
  </si>
  <si>
    <t>201</t>
  </si>
  <si>
    <t>202</t>
  </si>
  <si>
    <t>203</t>
  </si>
  <si>
    <t>204</t>
  </si>
  <si>
    <t>涂静</t>
  </si>
  <si>
    <t>赵雪</t>
  </si>
  <si>
    <t>228</t>
  </si>
  <si>
    <t>229</t>
  </si>
  <si>
    <t>230</t>
  </si>
  <si>
    <t>杨萌萌</t>
  </si>
  <si>
    <t>A01</t>
  </si>
  <si>
    <t>汇总</t>
  </si>
  <si>
    <t>德江县2014年事业单位在第二届中国贵州人才博览会面向社会公开招聘(引进)高层次
和紧缺人才拟调减或取消岗位情况</t>
  </si>
  <si>
    <t>单位代码</t>
  </si>
  <si>
    <t>招聘区（县）</t>
  </si>
  <si>
    <t>职位类别代码</t>
  </si>
  <si>
    <t>职位类别</t>
  </si>
  <si>
    <t>职位代码</t>
  </si>
  <si>
    <t>招聘单位</t>
  </si>
  <si>
    <t>职位名称</t>
  </si>
  <si>
    <t>拟招聘总人数</t>
  </si>
  <si>
    <t>岗位ID
扩展</t>
  </si>
  <si>
    <t>职位ID
比对校验</t>
  </si>
  <si>
    <t>职位报名人数</t>
  </si>
  <si>
    <t>职位招聘总人数</t>
  </si>
  <si>
    <t>达不到3:1比例拟取消职位人数</t>
  </si>
  <si>
    <t>职位调减招聘人数</t>
  </si>
  <si>
    <t>取消或调减后的职位招聘人数</t>
  </si>
  <si>
    <t>综合类</t>
  </si>
  <si>
    <t>中共德江县委党校</t>
  </si>
  <si>
    <t>理论教员</t>
  </si>
  <si>
    <t>德江县财政局</t>
  </si>
  <si>
    <t>德江县国库集中支付局财会人员</t>
  </si>
  <si>
    <t>德江县非税收入管理局财会人员</t>
  </si>
  <si>
    <t>德江县人力资源和社会保障局</t>
  </si>
  <si>
    <t>德江县人才交流中心工作人员</t>
  </si>
  <si>
    <t>德江县环境保护局</t>
  </si>
  <si>
    <t>德江县环境监测站工作人员</t>
  </si>
  <si>
    <t>德江县文化体育广播电视局</t>
  </si>
  <si>
    <t>德江县广播电视台新闻部记者</t>
  </si>
  <si>
    <t>德江县水务局</t>
  </si>
  <si>
    <t>德江县重点水源工程建设管理局建设管理股工作人员</t>
  </si>
  <si>
    <t>德江县住房与城乡规划建设局</t>
  </si>
  <si>
    <t>德江县城市园林绿化站工作人员</t>
  </si>
  <si>
    <t>德江县农牧科技局</t>
  </si>
  <si>
    <t>德江县茶叶产业发展办公室工作人员</t>
  </si>
  <si>
    <t>A12</t>
  </si>
  <si>
    <t>德江县交通运输局</t>
  </si>
  <si>
    <t>德江县交通局公路管理所翻译人员</t>
  </si>
  <si>
    <t>A13</t>
  </si>
  <si>
    <t>中共德江县委宣传部</t>
  </si>
  <si>
    <t>德江县宣传教育中心解说员</t>
  </si>
  <si>
    <t>A14</t>
  </si>
  <si>
    <t>德江县工商行政管理局信息中心</t>
  </si>
  <si>
    <t>工作人员</t>
  </si>
  <si>
    <t>A15</t>
  </si>
  <si>
    <t>德江县质量技术监督局</t>
  </si>
  <si>
    <t>德江县质量技术监督检测所特种设备检测工作人员</t>
  </si>
  <si>
    <t>A16</t>
  </si>
  <si>
    <t>德江县青龙街道</t>
  </si>
  <si>
    <t>党建综合部工作人员</t>
  </si>
  <si>
    <t>A17</t>
  </si>
  <si>
    <t>德江县玉水街道</t>
  </si>
  <si>
    <t>教育类</t>
  </si>
  <si>
    <t>B01</t>
  </si>
  <si>
    <t>德江县第一中学</t>
  </si>
  <si>
    <t>数学教师</t>
  </si>
  <si>
    <t>B02</t>
  </si>
  <si>
    <t>物理教师</t>
  </si>
  <si>
    <t>B03</t>
  </si>
  <si>
    <t>化学教师</t>
  </si>
  <si>
    <t>B04</t>
  </si>
  <si>
    <t>生物教师</t>
  </si>
  <si>
    <t>B05</t>
  </si>
  <si>
    <t>信息技术教师</t>
  </si>
  <si>
    <t>B06</t>
  </si>
  <si>
    <t>语文教师</t>
  </si>
  <si>
    <t>B07</t>
  </si>
  <si>
    <t>历史教师</t>
  </si>
  <si>
    <t>B08</t>
  </si>
  <si>
    <t>政治教师</t>
  </si>
  <si>
    <t>B09</t>
  </si>
  <si>
    <t>体育教师</t>
  </si>
  <si>
    <t>B10</t>
  </si>
  <si>
    <t>地理教师</t>
  </si>
  <si>
    <t>B11</t>
  </si>
  <si>
    <t>英语教师</t>
  </si>
  <si>
    <t>B12</t>
  </si>
  <si>
    <t>德江县第二中学</t>
  </si>
  <si>
    <t>B13</t>
  </si>
  <si>
    <t>B14</t>
  </si>
  <si>
    <t>B15</t>
  </si>
  <si>
    <t>B16</t>
  </si>
  <si>
    <t>B17</t>
  </si>
  <si>
    <t>B18</t>
  </si>
  <si>
    <t>德江县煎茶中学</t>
  </si>
  <si>
    <t>B19</t>
  </si>
  <si>
    <t>B20</t>
  </si>
  <si>
    <t>B21</t>
  </si>
  <si>
    <t>德江县中等职业学校</t>
  </si>
  <si>
    <t>电子电工专业课教师</t>
  </si>
  <si>
    <t>B22</t>
  </si>
  <si>
    <t>茶叶生产加工技术专业课教师</t>
  </si>
  <si>
    <t>B23</t>
  </si>
  <si>
    <t>汽车运用与维修专业课教师</t>
  </si>
  <si>
    <t>B24</t>
  </si>
  <si>
    <t>药物制剂专业课教师</t>
  </si>
  <si>
    <t>B25</t>
  </si>
  <si>
    <t>教育技术专业课教师</t>
  </si>
  <si>
    <t>B26</t>
  </si>
  <si>
    <t>美术装璜专业课教师</t>
  </si>
  <si>
    <t>B27</t>
  </si>
  <si>
    <t>学前教育专业课教师</t>
  </si>
  <si>
    <t>B28</t>
  </si>
  <si>
    <t>护理专业课教师</t>
  </si>
  <si>
    <t>B29</t>
  </si>
  <si>
    <t>酒店管理专业课教师</t>
  </si>
  <si>
    <t>B30</t>
  </si>
  <si>
    <t>焊接技术专业课教师</t>
  </si>
  <si>
    <t>卫生类</t>
  </si>
  <si>
    <t>C01</t>
  </si>
  <si>
    <t>德江县人民医院</t>
  </si>
  <si>
    <t>临床科室</t>
  </si>
  <si>
    <t>C02</t>
  </si>
  <si>
    <t>影像科</t>
  </si>
  <si>
    <t>C03</t>
  </si>
  <si>
    <t>中医科</t>
  </si>
  <si>
    <t>C04</t>
  </si>
  <si>
    <t>麻醉科</t>
  </si>
  <si>
    <t>C05</t>
  </si>
  <si>
    <t>眼科</t>
  </si>
  <si>
    <t>C06</t>
  </si>
  <si>
    <t>耳鼻喉科</t>
  </si>
  <si>
    <t>C07</t>
  </si>
  <si>
    <t>康复科</t>
  </si>
  <si>
    <t>C08</t>
  </si>
  <si>
    <t>信息中心</t>
  </si>
  <si>
    <t>C09</t>
  </si>
  <si>
    <t>德江县民族中医院</t>
  </si>
  <si>
    <t>C10</t>
  </si>
  <si>
    <t>C11</t>
  </si>
  <si>
    <t>C12</t>
  </si>
  <si>
    <t>C13</t>
  </si>
  <si>
    <t>护理人员</t>
  </si>
  <si>
    <t>C14</t>
  </si>
  <si>
    <t>德江县疾病预防控制中心</t>
  </si>
  <si>
    <t>C15</t>
  </si>
  <si>
    <t>免规科</t>
  </si>
  <si>
    <t>C16</t>
  </si>
  <si>
    <t>检验科</t>
  </si>
  <si>
    <t>C17</t>
  </si>
  <si>
    <t>德江县妇幼保健院</t>
  </si>
  <si>
    <t>C18</t>
  </si>
  <si>
    <t>C19</t>
  </si>
  <si>
    <t>C20</t>
  </si>
  <si>
    <t>德江县农村合作医疗管理局</t>
  </si>
  <si>
    <t>德江县交通局</t>
  </si>
  <si>
    <t>德江县工业和商务局</t>
  </si>
  <si>
    <t>德江县长丰水库管理局</t>
  </si>
  <si>
    <t>德江县住房和城乡规划建设局</t>
  </si>
  <si>
    <t>笔试成绩同职位排名</t>
    <phoneticPr fontId="22" type="noConversion"/>
  </si>
  <si>
    <t>拟面试</t>
    <phoneticPr fontId="22" type="noConversion"/>
  </si>
  <si>
    <t>1</t>
    <phoneticPr fontId="22" type="noConversion"/>
  </si>
  <si>
    <t>2</t>
    <phoneticPr fontId="22" type="noConversion"/>
  </si>
  <si>
    <t>德江县融媒体中心广告中心工作人员</t>
  </si>
  <si>
    <t>德江县融媒体中心电视节目男主持人</t>
  </si>
  <si>
    <t>德江县融媒体中心电视节目女主持人</t>
  </si>
  <si>
    <t>德江县融媒体中心采访中心工作人员</t>
  </si>
  <si>
    <t>德江县融媒体中心编辑制作中心工作人员</t>
  </si>
  <si>
    <r>
      <rPr>
        <b/>
        <sz val="10"/>
        <color theme="1" tint="4.9989318521683403E-2"/>
        <rFont val="黑体"/>
        <family val="3"/>
        <charset val="134"/>
      </rPr>
      <t>职位代码</t>
    </r>
  </si>
  <si>
    <t>2019年德江县融媒体中心公开招聘事业单位工作人员拟面试人员名单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</si>
</sst>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 * #,##0_ ;_ * \-#,##0_ ;_ * &quot;-&quot;_ ;_ @_ "/>
    <numFmt numFmtId="43" formatCode="_ * #,##0.00_ ;_ * \-#,##0.00_ ;_ * &quot;-&quot;??_ ;_ @_ "/>
    <numFmt numFmtId="176" formatCode="_-* #,##0.00_$_-;\-* #,##0.00_$_-;_-* &quot;-&quot;??_$_-;_-@_-"/>
    <numFmt numFmtId="177" formatCode="yy\.mm\.dd"/>
    <numFmt numFmtId="178" formatCode="_ \¥* #,##0.00_ ;_ \¥* \-#,##0.00_ ;_ \¥* &quot;-&quot;??_ ;_ @_ "/>
    <numFmt numFmtId="179" formatCode="&quot;$&quot;#,##0.00_);[Red]\(&quot;$&quot;#,##0.00\)"/>
    <numFmt numFmtId="180" formatCode="_(&quot;$&quot;* #,##0_);_(&quot;$&quot;* \(#,##0\);_(&quot;$&quot;* &quot;-&quot;_);_(@_)"/>
    <numFmt numFmtId="181" formatCode="#,##0.0_);\(#,##0.0\)"/>
    <numFmt numFmtId="182" formatCode="0.0"/>
    <numFmt numFmtId="183" formatCode="_-&quot;$&quot;\ * #,##0_-;_-&quot;$&quot;\ * #,##0\-;_-&quot;$&quot;\ * &quot;-&quot;_-;_-@_-"/>
    <numFmt numFmtId="184" formatCode="&quot;$&quot;\ #,##0.00_-;[Red]&quot;$&quot;\ #,##0.00\-"/>
    <numFmt numFmtId="185" formatCode="_-* #,##0&quot;$&quot;_-;\-* #,##0&quot;$&quot;_-;_-* &quot;-&quot;&quot;$&quot;_-;_-@_-"/>
    <numFmt numFmtId="186" formatCode="_-&quot;$&quot;* #,##0_-;\-&quot;$&quot;* #,##0_-;_-&quot;$&quot;* &quot;-&quot;_-;_-@_-"/>
    <numFmt numFmtId="187" formatCode="_-* #,##0.00_-;\-* #,##0.00_-;_-* &quot;-&quot;??_-;_-@_-"/>
    <numFmt numFmtId="188" formatCode="_-* #,##0\ _k_r_-;\-* #,##0\ _k_r_-;_-* &quot;-&quot;\ _k_r_-;_-@_-"/>
    <numFmt numFmtId="189" formatCode="yyyy\.mm"/>
    <numFmt numFmtId="190" formatCode="_-* #,##0.00&quot;$&quot;_-;\-* #,##0.00&quot;$&quot;_-;_-* &quot;-&quot;??&quot;$&quot;_-;_-@_-"/>
    <numFmt numFmtId="191" formatCode="&quot;$&quot;#,##0_);\(&quot;$&quot;#,##0\)"/>
    <numFmt numFmtId="192" formatCode="&quot;綅&quot;\t#,##0_);[Red]\(&quot;綅&quot;\t#,##0\)"/>
    <numFmt numFmtId="193" formatCode="_-* #,##0.00\ _k_r_-;\-* #,##0.00\ _k_r_-;_-* &quot;-&quot;??\ _k_r_-;_-@_-"/>
    <numFmt numFmtId="194" formatCode="_(&quot;$&quot;* #,##0.00_);_(&quot;$&quot;* \(#,##0.00\);_(&quot;$&quot;* &quot;-&quot;??_);_(@_)"/>
    <numFmt numFmtId="195" formatCode="#,##0;\-#,##0;&quot;-&quot;"/>
    <numFmt numFmtId="196" formatCode="_-* #,##0_$_-;\-* #,##0_$_-;_-* &quot;-&quot;_$_-;_-@_-"/>
    <numFmt numFmtId="197" formatCode="\$#,##0;\(\$#,##0\)"/>
    <numFmt numFmtId="198" formatCode="yyyy\.mm\.dd"/>
    <numFmt numFmtId="199" formatCode="_-&quot;$&quot;* #,##0.00_-;\-&quot;$&quot;* #,##0.00_-;_-&quot;$&quot;* &quot;-&quot;??_-;_-@_-"/>
    <numFmt numFmtId="200" formatCode="&quot;?\t#,##0_);[Red]\(&quot;&quot;?&quot;\t#,##0\)"/>
    <numFmt numFmtId="201" formatCode="&quot;$&quot;#,##0_);[Red]\(&quot;$&quot;#,##0\)"/>
    <numFmt numFmtId="202" formatCode="0.00_)"/>
    <numFmt numFmtId="203" formatCode="_-&quot;$&quot;\ * #,##0.00_-;_-&quot;$&quot;\ * #,##0.00\-;_-&quot;$&quot;\ * &quot;-&quot;??_-;_-@_-"/>
    <numFmt numFmtId="204" formatCode="#,##0;\(#,##0\)"/>
    <numFmt numFmtId="205" formatCode="#,##0;[Red]\(#,##0\)"/>
    <numFmt numFmtId="206" formatCode="\$#,##0.00;\(\$#,##0.00\)"/>
    <numFmt numFmtId="207" formatCode="0.00_ "/>
  </numFmts>
  <fonts count="111">
    <font>
      <sz val="12"/>
      <name val="宋体"/>
      <charset val="134"/>
    </font>
    <font>
      <sz val="10"/>
      <name val="仿宋_GB2312"/>
      <family val="3"/>
      <charset val="134"/>
    </font>
    <font>
      <b/>
      <sz val="16"/>
      <name val="仿宋_GB2312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Franklin Gothic Medium"/>
      <family val="2"/>
    </font>
    <font>
      <b/>
      <sz val="10"/>
      <name val="Franklin Gothic Medium"/>
      <family val="2"/>
    </font>
    <font>
      <b/>
      <sz val="16"/>
      <color indexed="8"/>
      <name val="黑体"/>
      <family val="3"/>
      <charset val="134"/>
    </font>
    <font>
      <b/>
      <sz val="14"/>
      <color indexed="8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8"/>
      <color indexed="8"/>
      <name val="Arial"/>
      <family val="2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Franklin Gothic Medium"/>
      <family val="2"/>
    </font>
    <font>
      <b/>
      <sz val="10"/>
      <color indexed="8"/>
      <name val="Franklin Gothic Medium"/>
      <family val="2"/>
    </font>
    <font>
      <sz val="10"/>
      <color indexed="12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楷体_GB2312"/>
      <charset val="134"/>
    </font>
    <font>
      <sz val="11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Helv"/>
      <family val="2"/>
    </font>
    <font>
      <sz val="10"/>
      <name val="Geneva"/>
      <family val="1"/>
    </font>
    <font>
      <sz val="12"/>
      <name val="Times New Roman"/>
      <family val="1"/>
    </font>
    <font>
      <sz val="12"/>
      <color indexed="9"/>
      <name val="楷体_GB2312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17"/>
      <name val="楷体_GB2312"/>
      <charset val="134"/>
    </font>
    <font>
      <sz val="10"/>
      <color indexed="17"/>
      <name val="宋体"/>
      <family val="3"/>
      <charset val="134"/>
    </font>
    <font>
      <b/>
      <sz val="12"/>
      <color indexed="52"/>
      <name val="楷体_GB2312"/>
      <charset val="134"/>
    </font>
    <font>
      <b/>
      <sz val="18"/>
      <color indexed="56"/>
      <name val="宋体"/>
      <family val="3"/>
      <charset val="134"/>
    </font>
    <font>
      <sz val="10"/>
      <name val="MS Sans Serif"/>
      <family val="1"/>
    </font>
    <font>
      <sz val="12"/>
      <color indexed="20"/>
      <name val="楷体_GB2312"/>
      <charset val="134"/>
    </font>
    <font>
      <sz val="12"/>
      <color indexed="16"/>
      <name val="宋体"/>
      <family val="3"/>
      <charset val="134"/>
    </font>
    <font>
      <b/>
      <sz val="15"/>
      <color indexed="56"/>
      <name val="楷体_GB2312"/>
      <charset val="134"/>
    </font>
    <font>
      <b/>
      <sz val="11"/>
      <color indexed="52"/>
      <name val="宋体"/>
      <family val="3"/>
      <charset val="134"/>
    </font>
    <font>
      <b/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2"/>
      <name val="Helv"/>
      <family val="2"/>
    </font>
    <font>
      <sz val="10.5"/>
      <color indexed="20"/>
      <name val="宋体"/>
      <family val="3"/>
      <charset val="134"/>
    </font>
    <font>
      <sz val="12"/>
      <name val="Arial"/>
      <family val="2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2"/>
      <color indexed="63"/>
      <name val="楷体_GB2312"/>
      <charset val="134"/>
    </font>
    <font>
      <b/>
      <sz val="12"/>
      <color indexed="8"/>
      <name val="楷体_GB2312"/>
      <charset val="134"/>
    </font>
    <font>
      <sz val="10"/>
      <name val="Times New Roman"/>
      <family val="1"/>
    </font>
    <font>
      <sz val="12"/>
      <color indexed="60"/>
      <name val="楷体_GB2312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7"/>
      <name val="Helv"/>
      <family val="2"/>
    </font>
    <font>
      <b/>
      <sz val="10"/>
      <name val="Tms Rmn"/>
      <family val="1"/>
    </font>
    <font>
      <sz val="10"/>
      <name val="Courier"/>
      <family val="3"/>
    </font>
    <font>
      <sz val="12"/>
      <color indexed="20"/>
      <name val="宋体"/>
      <family val="3"/>
      <charset val="134"/>
    </font>
    <font>
      <b/>
      <sz val="9"/>
      <name val="Arial"/>
      <family val="2"/>
    </font>
    <font>
      <u/>
      <sz val="7.5"/>
      <color indexed="12"/>
      <name val="Arial"/>
      <family val="2"/>
    </font>
    <font>
      <b/>
      <sz val="13"/>
      <color indexed="56"/>
      <name val="宋体"/>
      <family val="3"/>
      <charset val="134"/>
    </font>
    <font>
      <sz val="11"/>
      <name val="ＭＳ Ｐゴシック"/>
      <charset val="134"/>
    </font>
    <font>
      <b/>
      <i/>
      <sz val="16"/>
      <name val="Helv"/>
      <family val="2"/>
    </font>
    <font>
      <sz val="12"/>
      <color indexed="10"/>
      <name val="楷体_GB2312"/>
      <charset val="134"/>
    </font>
    <font>
      <sz val="10"/>
      <color indexed="2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楷体"/>
      <family val="3"/>
      <charset val="134"/>
    </font>
    <font>
      <sz val="12"/>
      <name val="新細明體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7.5"/>
      <color indexed="36"/>
      <name val="Arial"/>
      <family val="2"/>
    </font>
    <font>
      <b/>
      <sz val="13"/>
      <color indexed="56"/>
      <name val="楷体_GB2312"/>
      <charset val="134"/>
    </font>
    <font>
      <sz val="8"/>
      <name val="Arial"/>
      <family val="2"/>
    </font>
    <font>
      <sz val="7"/>
      <name val="Small Fonts"/>
      <charset val="134"/>
    </font>
    <font>
      <b/>
      <sz val="18"/>
      <color indexed="62"/>
      <name val="宋体"/>
      <family val="3"/>
      <charset val="134"/>
    </font>
    <font>
      <sz val="10"/>
      <color indexed="8"/>
      <name val="MS Sans Serif"/>
      <family val="2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楷体_GB2312"/>
      <charset val="134"/>
    </font>
    <font>
      <b/>
      <sz val="18"/>
      <name val="Arial"/>
      <family val="2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i/>
      <sz val="12"/>
      <color indexed="23"/>
      <name val="楷体_GB2312"/>
      <charset val="134"/>
    </font>
    <font>
      <u/>
      <sz val="12"/>
      <color indexed="12"/>
      <name val="宋体"/>
      <family val="3"/>
      <charset val="134"/>
    </font>
    <font>
      <sz val="7"/>
      <color indexed="10"/>
      <name val="Helv"/>
      <family val="2"/>
    </font>
    <font>
      <sz val="12"/>
      <name val="바탕체"/>
      <charset val="134"/>
    </font>
    <font>
      <sz val="12"/>
      <name val="Courier"/>
      <family val="3"/>
    </font>
    <font>
      <b/>
      <sz val="14"/>
      <name val="楷体"/>
      <family val="3"/>
      <charset val="134"/>
    </font>
    <font>
      <sz val="12"/>
      <color indexed="62"/>
      <name val="楷体_GB2312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Arial Black"/>
      <family val="2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 tint="4.9989318521683403E-2"/>
      <name val="黑体"/>
      <family val="3"/>
      <charset val="134"/>
    </font>
    <font>
      <b/>
      <sz val="10"/>
      <color theme="1" tint="4.9989318521683403E-2"/>
      <name val="Arial Black"/>
      <family val="2"/>
    </font>
    <font>
      <b/>
      <sz val="10"/>
      <color theme="1" tint="4.9989318521683403E-2"/>
      <name val="宋体"/>
      <family val="3"/>
      <charset val="134"/>
    </font>
    <font>
      <sz val="20"/>
      <name val="黑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6"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14" fillId="0" borderId="0">
      <alignment vertical="top"/>
    </xf>
    <xf numFmtId="0" fontId="35" fillId="5" borderId="0" applyNumberFormat="0" applyBorder="0" applyAlignment="0" applyProtection="0">
      <alignment vertical="center"/>
    </xf>
    <xf numFmtId="0" fontId="26" fillId="0" borderId="0">
      <alignment horizontal="center" wrapText="1"/>
      <protection locked="0"/>
    </xf>
    <xf numFmtId="0" fontId="23" fillId="11" borderId="0" applyNumberFormat="0" applyBorder="0" applyAlignment="0" applyProtection="0"/>
    <xf numFmtId="0" fontId="41" fillId="2" borderId="7" applyNumberFormat="0" applyAlignment="0" applyProtection="0">
      <alignment vertical="center"/>
    </xf>
    <xf numFmtId="0" fontId="37" fillId="0" borderId="0"/>
    <xf numFmtId="0" fontId="34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77" fontId="4" fillId="0" borderId="4" applyFill="0" applyProtection="0">
      <alignment horizontal="right"/>
    </xf>
    <xf numFmtId="0" fontId="27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37" fillId="0" borderId="0"/>
    <xf numFmtId="0" fontId="32" fillId="0" borderId="0"/>
    <xf numFmtId="0" fontId="30" fillId="0" borderId="0"/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4" fillId="0" borderId="0">
      <alignment vertical="top"/>
    </xf>
    <xf numFmtId="0" fontId="37" fillId="0" borderId="0" applyNumberForma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5" fillId="19" borderId="0" applyNumberFormat="0" applyBorder="0" applyAlignment="0" applyProtection="0"/>
    <xf numFmtId="0" fontId="31" fillId="0" borderId="0"/>
    <xf numFmtId="9" fontId="37" fillId="0" borderId="0" applyFont="0" applyFill="0" applyBorder="0" applyAlignment="0" applyProtection="0">
      <alignment vertical="center"/>
    </xf>
    <xf numFmtId="0" fontId="32" fillId="0" borderId="0"/>
    <xf numFmtId="0" fontId="39" fillId="20" borderId="0" applyNumberFormat="0" applyBorder="0" applyAlignment="0" applyProtection="0">
      <alignment vertical="center"/>
    </xf>
    <xf numFmtId="0" fontId="32" fillId="0" borderId="0"/>
    <xf numFmtId="0" fontId="28" fillId="17" borderId="0" applyNumberFormat="0" applyBorder="0" applyAlignment="0" applyProtection="0"/>
    <xf numFmtId="0" fontId="54" fillId="32" borderId="7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0" borderId="0">
      <alignment vertical="top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86" fontId="4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32" fillId="0" borderId="0"/>
    <xf numFmtId="0" fontId="55" fillId="0" borderId="10" applyNumberFormat="0" applyFill="0" applyAlignment="0" applyProtection="0">
      <alignment vertical="center"/>
    </xf>
    <xf numFmtId="0" fontId="56" fillId="2" borderId="11" applyNumberFormat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3" fillId="0" borderId="0" applyNumberFormat="0" applyFont="0" applyFill="0" applyBorder="0" applyAlignment="0" applyProtection="0">
      <alignment horizontal="left"/>
    </xf>
    <xf numFmtId="0" fontId="37" fillId="0" borderId="0"/>
    <xf numFmtId="0" fontId="52" fillId="29" borderId="0" applyNumberFormat="0" applyBorder="0" applyAlignment="0" applyProtection="0">
      <alignment vertical="center"/>
    </xf>
    <xf numFmtId="0" fontId="30" fillId="0" borderId="0"/>
    <xf numFmtId="0" fontId="59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0" borderId="0"/>
    <xf numFmtId="0" fontId="37" fillId="0" borderId="0">
      <protection locked="0"/>
    </xf>
    <xf numFmtId="0" fontId="4" fillId="0" borderId="0"/>
    <xf numFmtId="0" fontId="23" fillId="9" borderId="0" applyNumberFormat="0" applyBorder="0" applyAlignment="0" applyProtection="0"/>
    <xf numFmtId="0" fontId="30" fillId="0" borderId="0"/>
    <xf numFmtId="0" fontId="60" fillId="0" borderId="8" applyNumberFormat="0" applyFill="0" applyAlignment="0" applyProtection="0">
      <alignment vertical="center"/>
    </xf>
    <xf numFmtId="49" fontId="4" fillId="0" borderId="0" applyFont="0" applyFill="0" applyBorder="0" applyAlignment="0" applyProtection="0"/>
    <xf numFmtId="0" fontId="32" fillId="0" borderId="0"/>
    <xf numFmtId="0" fontId="33" fillId="36" borderId="0" applyNumberFormat="0" applyBorder="0" applyAlignment="0" applyProtection="0">
      <alignment vertical="center"/>
    </xf>
    <xf numFmtId="0" fontId="32" fillId="0" borderId="0"/>
    <xf numFmtId="0" fontId="34" fillId="5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31" fillId="0" borderId="0"/>
    <xf numFmtId="41" fontId="4" fillId="0" borderId="0" applyFont="0" applyFill="0" applyBorder="0" applyAlignment="0" applyProtection="0"/>
    <xf numFmtId="0" fontId="30" fillId="0" borderId="0"/>
    <xf numFmtId="0" fontId="3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/>
    <xf numFmtId="0" fontId="14" fillId="0" borderId="0">
      <alignment vertical="top"/>
    </xf>
    <xf numFmtId="0" fontId="34" fillId="5" borderId="0" applyNumberFormat="0" applyBorder="0" applyAlignment="0" applyProtection="0">
      <alignment vertical="center"/>
    </xf>
    <xf numFmtId="0" fontId="14" fillId="0" borderId="0">
      <alignment vertical="top"/>
    </xf>
    <xf numFmtId="0" fontId="37" fillId="0" borderId="0"/>
    <xf numFmtId="0" fontId="34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7" fillId="29" borderId="0" applyNumberFormat="0" applyBorder="0" applyAlignment="0" applyProtection="0">
      <alignment vertical="center"/>
    </xf>
    <xf numFmtId="0" fontId="32" fillId="0" borderId="0"/>
    <xf numFmtId="0" fontId="23" fillId="23" borderId="0" applyNumberFormat="0" applyBorder="0" applyAlignment="0" applyProtection="0"/>
    <xf numFmtId="0" fontId="25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>
      <alignment vertical="center"/>
    </xf>
    <xf numFmtId="183" fontId="4" fillId="0" borderId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40" fontId="69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202" fontId="70" fillId="0" borderId="0"/>
    <xf numFmtId="0" fontId="25" fillId="2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3" fontId="62" fillId="0" borderId="0"/>
    <xf numFmtId="0" fontId="25" fillId="3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3" fillId="41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73" fillId="42" borderId="0" applyNumberFormat="0" applyBorder="0" applyAlignment="0" applyProtection="0"/>
    <xf numFmtId="0" fontId="37" fillId="0" borderId="0"/>
    <xf numFmtId="0" fontId="75" fillId="0" borderId="4" applyNumberFormat="0" applyFill="0" applyProtection="0">
      <alignment horizontal="center"/>
    </xf>
    <xf numFmtId="0" fontId="29" fillId="27" borderId="0" applyNumberFormat="0" applyBorder="0" applyAlignment="0" applyProtection="0">
      <alignment vertical="center"/>
    </xf>
    <xf numFmtId="0" fontId="37" fillId="0" borderId="0"/>
    <xf numFmtId="0" fontId="28" fillId="17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37" fillId="0" borderId="0"/>
    <xf numFmtId="3" fontId="43" fillId="0" borderId="0" applyFont="0" applyFill="0" applyBorder="0" applyAlignment="0" applyProtection="0"/>
    <xf numFmtId="14" fontId="26" fillId="0" borderId="0">
      <alignment horizontal="center" wrapText="1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0"/>
    <xf numFmtId="0" fontId="27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7" fillId="0" borderId="0"/>
    <xf numFmtId="0" fontId="63" fillId="39" borderId="15">
      <protection locked="0"/>
    </xf>
    <xf numFmtId="0" fontId="29" fillId="14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/>
    <xf numFmtId="0" fontId="4" fillId="0" borderId="5" applyNumberFormat="0" applyFill="0" applyProtection="0">
      <alignment horizontal="left"/>
    </xf>
    <xf numFmtId="0" fontId="55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0" borderId="0"/>
    <xf numFmtId="0" fontId="33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0">
      <protection locked="0"/>
    </xf>
    <xf numFmtId="0" fontId="29" fillId="43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8" fillId="33" borderId="0" applyNumberFormat="0" applyBorder="0" applyAlignment="0" applyProtection="0"/>
    <xf numFmtId="0" fontId="29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23" fillId="9" borderId="0" applyNumberFormat="0" applyBorder="0" applyAlignment="0" applyProtection="0"/>
    <xf numFmtId="0" fontId="35" fillId="5" borderId="0" applyNumberFormat="0" applyBorder="0" applyAlignment="0" applyProtection="0">
      <alignment vertical="center"/>
    </xf>
    <xf numFmtId="184" fontId="4" fillId="0" borderId="0" applyFont="0" applyFill="0" applyBorder="0" applyAlignment="0" applyProtection="0"/>
    <xf numFmtId="0" fontId="23" fillId="19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0" fontId="28" fillId="16" borderId="0" applyNumberFormat="0" applyBorder="0" applyAlignment="0" applyProtection="0"/>
    <xf numFmtId="191" fontId="48" fillId="0" borderId="13" applyAlignment="0" applyProtection="0"/>
    <xf numFmtId="0" fontId="29" fillId="3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3" fillId="11" borderId="0" applyNumberFormat="0" applyBorder="0" applyAlignment="0" applyProtection="0"/>
    <xf numFmtId="194" fontId="4" fillId="0" borderId="0" applyFont="0" applyFill="0" applyBorder="0" applyAlignment="0" applyProtection="0"/>
    <xf numFmtId="0" fontId="28" fillId="11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41" fontId="58" fillId="0" borderId="0" applyFont="0" applyFill="0" applyBorder="0" applyAlignment="0" applyProtection="0"/>
    <xf numFmtId="0" fontId="23" fillId="23" borderId="0" applyNumberFormat="0" applyBorder="0" applyAlignment="0" applyProtection="0"/>
    <xf numFmtId="0" fontId="37" fillId="0" borderId="0"/>
    <xf numFmtId="0" fontId="28" fillId="33" borderId="0" applyNumberFormat="0" applyBorder="0" applyAlignment="0" applyProtection="0"/>
    <xf numFmtId="0" fontId="28" fillId="13" borderId="0" applyNumberFormat="0" applyBorder="0" applyAlignment="0" applyProtection="0"/>
    <xf numFmtId="0" fontId="29" fillId="40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8" fillId="24" borderId="0" applyNumberFormat="0" applyBorder="0" applyAlignment="0" applyProtection="0"/>
    <xf numFmtId="0" fontId="43" fillId="0" borderId="0"/>
    <xf numFmtId="0" fontId="25" fillId="0" borderId="0">
      <alignment vertical="center"/>
    </xf>
    <xf numFmtId="0" fontId="27" fillId="12" borderId="0" applyNumberFormat="0" applyBorder="0" applyAlignment="0" applyProtection="0">
      <alignment vertical="center"/>
    </xf>
    <xf numFmtId="195" fontId="14" fillId="0" borderId="0" applyFill="0" applyBorder="0" applyAlignment="0"/>
    <xf numFmtId="0" fontId="45" fillId="26" borderId="0" applyNumberFormat="0" applyBorder="0" applyAlignment="0" applyProtection="0"/>
    <xf numFmtId="0" fontId="48" fillId="0" borderId="16">
      <alignment horizontal="center"/>
    </xf>
    <xf numFmtId="0" fontId="47" fillId="2" borderId="7" applyNumberFormat="0" applyAlignment="0" applyProtection="0">
      <alignment vertical="center"/>
    </xf>
    <xf numFmtId="0" fontId="37" fillId="0" borderId="0" applyNumberFormat="0" applyFill="0" applyBorder="0" applyAlignment="0" applyProtection="0"/>
    <xf numFmtId="0" fontId="61" fillId="3" borderId="14" applyNumberFormat="0" applyAlignment="0" applyProtection="0">
      <alignment vertical="center"/>
    </xf>
    <xf numFmtId="0" fontId="3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41" fontId="4" fillId="0" borderId="0" applyFont="0" applyFill="0" applyBorder="0" applyAlignment="0" applyProtection="0"/>
    <xf numFmtId="0" fontId="69" fillId="0" borderId="0" applyFont="0" applyFill="0" applyBorder="0" applyAlignment="0" applyProtection="0"/>
    <xf numFmtId="204" fontId="58" fillId="0" borderId="0"/>
    <xf numFmtId="187" fontId="4" fillId="0" borderId="0" applyFont="0" applyFill="0" applyBorder="0" applyAlignment="0" applyProtection="0"/>
    <xf numFmtId="196" fontId="32" fillId="0" borderId="0" applyFont="0" applyFill="0" applyBorder="0" applyAlignment="0" applyProtection="0"/>
    <xf numFmtId="205" fontId="4" fillId="0" borderId="0"/>
    <xf numFmtId="0" fontId="30" fillId="0" borderId="0"/>
    <xf numFmtId="0" fontId="66" fillId="0" borderId="0" applyNumberFormat="0" applyFill="0" applyBorder="0" applyAlignment="0" applyProtection="0"/>
    <xf numFmtId="203" fontId="4" fillId="0" borderId="0" applyFont="0" applyFill="0" applyBorder="0" applyAlignment="0" applyProtection="0"/>
    <xf numFmtId="0" fontId="37" fillId="0" borderId="0"/>
    <xf numFmtId="206" fontId="58" fillId="0" borderId="0"/>
    <xf numFmtId="178" fontId="37" fillId="0" borderId="0" applyFont="0" applyFill="0" applyBorder="0" applyAlignment="0" applyProtection="0"/>
    <xf numFmtId="0" fontId="39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3" fillId="0" borderId="0" applyProtection="0"/>
    <xf numFmtId="43" fontId="4" fillId="0" borderId="0" applyFont="0" applyFill="0" applyBorder="0" applyAlignment="0" applyProtection="0"/>
    <xf numFmtId="197" fontId="58" fillId="0" borderId="0"/>
    <xf numFmtId="0" fontId="33" fillId="4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2" fontId="53" fillId="0" borderId="0" applyProtection="0"/>
    <xf numFmtId="0" fontId="73" fillId="45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17" applyNumberFormat="0" applyFill="0" applyAlignment="0" applyProtection="0">
      <alignment vertical="center"/>
    </xf>
    <xf numFmtId="38" fontId="81" fillId="2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50" fillId="0" borderId="9" applyNumberFormat="0" applyAlignment="0" applyProtection="0">
      <alignment horizontal="left" vertical="center"/>
    </xf>
    <xf numFmtId="0" fontId="50" fillId="0" borderId="20">
      <alignment horizontal="left" vertical="center"/>
    </xf>
    <xf numFmtId="0" fontId="88" fillId="0" borderId="0" applyProtection="0"/>
    <xf numFmtId="0" fontId="27" fillId="12" borderId="0" applyNumberFormat="0" applyBorder="0" applyAlignment="0" applyProtection="0">
      <alignment vertical="center"/>
    </xf>
    <xf numFmtId="0" fontId="50" fillId="0" borderId="0" applyProtection="0"/>
    <xf numFmtId="0" fontId="25" fillId="0" borderId="0">
      <alignment vertical="center"/>
    </xf>
    <xf numFmtId="10" fontId="81" fillId="44" borderId="1" applyNumberFormat="0" applyBorder="0" applyAlignment="0" applyProtection="0"/>
    <xf numFmtId="181" fontId="51" fillId="31" borderId="0"/>
    <xf numFmtId="0" fontId="89" fillId="3" borderId="14" applyNumberFormat="0" applyAlignment="0" applyProtection="0">
      <alignment vertical="center"/>
    </xf>
    <xf numFmtId="9" fontId="91" fillId="0" borderId="0" applyFont="0" applyFill="0" applyBorder="0" applyAlignment="0" applyProtection="0"/>
    <xf numFmtId="0" fontId="85" fillId="0" borderId="19" applyNumberFormat="0" applyFill="0" applyAlignment="0" applyProtection="0">
      <alignment vertical="center"/>
    </xf>
    <xf numFmtId="181" fontId="49" fillId="30" borderId="0"/>
    <xf numFmtId="200" fontId="32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40" fontId="43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32" fillId="0" borderId="0" applyFont="0" applyFill="0" applyBorder="0" applyAlignment="0" applyProtection="0"/>
    <xf numFmtId="0" fontId="44" fillId="12" borderId="0" applyNumberFormat="0" applyBorder="0" applyAlignment="0" applyProtection="0">
      <alignment vertical="center"/>
    </xf>
    <xf numFmtId="201" fontId="43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179" fontId="43" fillId="0" borderId="0" applyFont="0" applyFill="0" applyBorder="0" applyAlignment="0" applyProtection="0"/>
    <xf numFmtId="0" fontId="58" fillId="0" borderId="0"/>
    <xf numFmtId="37" fontId="82" fillId="0" borderId="0"/>
    <xf numFmtId="0" fontId="64" fillId="0" borderId="0"/>
    <xf numFmtId="0" fontId="51" fillId="0" borderId="0"/>
    <xf numFmtId="0" fontId="39" fillId="20" borderId="0" applyNumberFormat="0" applyBorder="0" applyAlignment="0" applyProtection="0">
      <alignment vertical="center"/>
    </xf>
    <xf numFmtId="0" fontId="30" fillId="0" borderId="0"/>
    <xf numFmtId="0" fontId="25" fillId="44" borderId="18" applyNumberFormat="0" applyFont="0" applyAlignment="0" applyProtection="0">
      <alignment vertical="center"/>
    </xf>
    <xf numFmtId="0" fontId="74" fillId="2" borderId="11" applyNumberFormat="0" applyAlignment="0" applyProtection="0">
      <alignment vertical="center"/>
    </xf>
    <xf numFmtId="10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9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3" fontId="4" fillId="0" borderId="0" applyFont="0" applyFill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65" fillId="29" borderId="0" applyNumberFormat="0" applyBorder="0" applyAlignment="0" applyProtection="0">
      <alignment vertical="center"/>
    </xf>
    <xf numFmtId="0" fontId="43" fillId="46" borderId="0" applyNumberFormat="0" applyFont="0" applyBorder="0" applyAlignment="0" applyProtection="0"/>
    <xf numFmtId="3" fontId="94" fillId="0" borderId="0"/>
    <xf numFmtId="0" fontId="4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63" fillId="39" borderId="15">
      <protection locked="0"/>
    </xf>
    <xf numFmtId="0" fontId="84" fillId="0" borderId="0"/>
    <xf numFmtId="0" fontId="63" fillId="39" borderId="15">
      <protection locked="0"/>
    </xf>
    <xf numFmtId="0" fontId="78" fillId="0" borderId="12" applyNumberFormat="0" applyFill="0" applyAlignment="0" applyProtection="0">
      <alignment vertical="center"/>
    </xf>
    <xf numFmtId="188" fontId="4" fillId="0" borderId="0" applyFont="0" applyFill="0" applyBorder="0" applyAlignment="0" applyProtection="0"/>
    <xf numFmtId="0" fontId="95" fillId="0" borderId="0"/>
    <xf numFmtId="193" fontId="4" fillId="0" borderId="0" applyFont="0" applyFill="0" applyBorder="0" applyAlignment="0" applyProtection="0"/>
    <xf numFmtId="192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96" fillId="0" borderId="0"/>
    <xf numFmtId="0" fontId="4" fillId="0" borderId="5" applyNumberFormat="0" applyFill="0" applyProtection="0">
      <alignment horizontal="right"/>
    </xf>
    <xf numFmtId="0" fontId="46" fillId="0" borderId="8" applyNumberFormat="0" applyFill="0" applyAlignment="0" applyProtection="0">
      <alignment vertical="center"/>
    </xf>
    <xf numFmtId="0" fontId="87" fillId="0" borderId="10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97" fillId="0" borderId="5" applyNumberFormat="0" applyFill="0" applyProtection="0">
      <alignment horizontal="center"/>
    </xf>
    <xf numFmtId="0" fontId="44" fillId="1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43" fontId="58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0" borderId="0"/>
    <xf numFmtId="0" fontId="65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26" borderId="0" applyNumberFormat="0" applyBorder="0" applyAlignment="0" applyProtection="0"/>
    <xf numFmtId="0" fontId="72" fillId="29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0"/>
    <xf numFmtId="0" fontId="27" fillId="2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45" fillId="26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7" fillId="0" borderId="0"/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6" fontId="76" fillId="0" borderId="0" applyFont="0" applyFill="0" applyBorder="0" applyAlignment="0" applyProtection="0"/>
    <xf numFmtId="0" fontId="2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98" fillId="32" borderId="7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3" fillId="0" borderId="0"/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7" fillId="44" borderId="18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78" fontId="37" fillId="0" borderId="0" applyFont="0" applyFill="0" applyBorder="0" applyAlignment="0" applyProtection="0"/>
    <xf numFmtId="199" fontId="76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75" fillId="0" borderId="4" applyNumberFormat="0" applyFill="0" applyProtection="0">
      <alignment horizontal="left"/>
    </xf>
    <xf numFmtId="0" fontId="90" fillId="0" borderId="19" applyNumberFormat="0" applyFill="0" applyAlignment="0" applyProtection="0">
      <alignment vertical="center"/>
    </xf>
    <xf numFmtId="0" fontId="58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1" fillId="0" borderId="0"/>
    <xf numFmtId="0" fontId="33" fillId="2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1" fontId="4" fillId="0" borderId="4" applyFill="0" applyProtection="0">
      <alignment horizontal="center"/>
    </xf>
    <xf numFmtId="1" fontId="20" fillId="0" borderId="1">
      <alignment vertical="center"/>
      <protection locked="0"/>
    </xf>
    <xf numFmtId="0" fontId="37" fillId="0" borderId="0">
      <alignment vertical="center"/>
    </xf>
    <xf numFmtId="182" fontId="20" fillId="0" borderId="1">
      <alignment vertical="center"/>
      <protection locked="0"/>
    </xf>
    <xf numFmtId="43" fontId="4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49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" xfId="383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13" fillId="2" borderId="2" xfId="383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12" fillId="3" borderId="3" xfId="0" applyNumberFormat="1" applyFont="1" applyFill="1" applyBorder="1" applyAlignment="1" applyProtection="1">
      <alignment horizontal="center" vertical="center" wrapText="1"/>
      <protection hidden="1"/>
    </xf>
    <xf numFmtId="20" fontId="1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18" fillId="4" borderId="3" xfId="0" applyFont="1" applyFill="1" applyBorder="1" applyAlignment="1" applyProtection="1">
      <alignment horizontal="center" vertical="center"/>
      <protection hidden="1"/>
    </xf>
    <xf numFmtId="0" fontId="3" fillId="2" borderId="1" xfId="383" applyFont="1" applyFill="1" applyBorder="1" applyAlignment="1" applyProtection="1">
      <alignment vertical="center" wrapText="1"/>
      <protection hidden="1"/>
    </xf>
    <xf numFmtId="0" fontId="3" fillId="2" borderId="2" xfId="383" applyFont="1" applyFill="1" applyBorder="1" applyAlignment="1" applyProtection="1">
      <alignment horizontal="center" vertical="center" wrapText="1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383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alignment vertical="center"/>
    </xf>
    <xf numFmtId="49" fontId="104" fillId="7" borderId="1" xfId="0" applyNumberFormat="1" applyFont="1" applyFill="1" applyBorder="1" applyAlignment="1">
      <alignment horizontal="center" vertical="center" wrapText="1"/>
    </xf>
    <xf numFmtId="0" fontId="105" fillId="7" borderId="1" xfId="0" applyNumberFormat="1" applyFont="1" applyFill="1" applyBorder="1" applyAlignment="1">
      <alignment horizontal="center" vertical="center" wrapText="1"/>
    </xf>
    <xf numFmtId="189" fontId="105" fillId="7" borderId="1" xfId="0" applyNumberFormat="1" applyFont="1" applyFill="1" applyBorder="1" applyAlignment="1">
      <alignment horizontal="center" vertical="center" wrapText="1"/>
    </xf>
    <xf numFmtId="49" fontId="105" fillId="7" borderId="1" xfId="0" applyNumberFormat="1" applyFont="1" applyFill="1" applyBorder="1" applyAlignment="1">
      <alignment horizontal="center" vertical="center" wrapText="1"/>
    </xf>
    <xf numFmtId="0" fontId="106" fillId="8" borderId="1" xfId="0" applyFont="1" applyFill="1" applyBorder="1" applyAlignment="1">
      <alignment horizontal="center" vertical="center" wrapText="1"/>
    </xf>
    <xf numFmtId="207" fontId="106" fillId="8" borderId="1" xfId="0" applyNumberFormat="1" applyFont="1" applyFill="1" applyBorder="1" applyAlignment="1">
      <alignment vertical="center"/>
    </xf>
    <xf numFmtId="0" fontId="106" fillId="8" borderId="1" xfId="0" applyNumberFormat="1" applyFont="1" applyFill="1" applyBorder="1" applyAlignment="1">
      <alignment horizontal="center" vertical="center"/>
    </xf>
    <xf numFmtId="49" fontId="104" fillId="6" borderId="1" xfId="0" applyNumberFormat="1" applyFont="1" applyFill="1" applyBorder="1" applyAlignment="1">
      <alignment horizontal="center" vertical="center" wrapText="1"/>
    </xf>
    <xf numFmtId="0" fontId="105" fillId="6" borderId="1" xfId="0" applyNumberFormat="1" applyFont="1" applyFill="1" applyBorder="1" applyAlignment="1">
      <alignment horizontal="center" vertical="center" wrapText="1"/>
    </xf>
    <xf numFmtId="189" fontId="105" fillId="6" borderId="1" xfId="0" applyNumberFormat="1" applyFont="1" applyFill="1" applyBorder="1" applyAlignment="1">
      <alignment horizontal="center" vertical="center" wrapText="1"/>
    </xf>
    <xf numFmtId="49" fontId="105" fillId="6" borderId="1" xfId="0" applyNumberFormat="1" applyFont="1" applyFill="1" applyBorder="1" applyAlignment="1">
      <alignment horizontal="center" vertical="center" wrapText="1"/>
    </xf>
    <xf numFmtId="0" fontId="106" fillId="6" borderId="1" xfId="0" applyFont="1" applyFill="1" applyBorder="1" applyAlignment="1">
      <alignment horizontal="center" vertical="center" wrapText="1"/>
    </xf>
    <xf numFmtId="207" fontId="106" fillId="6" borderId="1" xfId="0" applyNumberFormat="1" applyFont="1" applyFill="1" applyBorder="1" applyAlignment="1">
      <alignment vertical="center"/>
    </xf>
    <xf numFmtId="0" fontId="106" fillId="6" borderId="1" xfId="0" applyNumberFormat="1" applyFont="1" applyFill="1" applyBorder="1" applyAlignment="1">
      <alignment horizontal="center" vertical="center"/>
    </xf>
    <xf numFmtId="0" fontId="109" fillId="47" borderId="5" xfId="0" applyFont="1" applyFill="1" applyBorder="1" applyAlignment="1">
      <alignment horizontal="center" vertical="center" wrapText="1"/>
    </xf>
    <xf numFmtId="49" fontId="104" fillId="8" borderId="1" xfId="0" applyNumberFormat="1" applyFont="1" applyFill="1" applyBorder="1" applyAlignment="1">
      <alignment horizontal="center" vertical="center" wrapText="1"/>
    </xf>
    <xf numFmtId="0" fontId="105" fillId="8" borderId="1" xfId="0" applyNumberFormat="1" applyFont="1" applyFill="1" applyBorder="1" applyAlignment="1">
      <alignment horizontal="center" vertical="center" wrapText="1"/>
    </xf>
    <xf numFmtId="189" fontId="105" fillId="8" borderId="1" xfId="0" applyNumberFormat="1" applyFont="1" applyFill="1" applyBorder="1" applyAlignment="1">
      <alignment horizontal="center" vertical="center" wrapText="1"/>
    </xf>
    <xf numFmtId="49" fontId="105" fillId="8" borderId="1" xfId="0" applyNumberFormat="1" applyFont="1" applyFill="1" applyBorder="1" applyAlignment="1">
      <alignment horizontal="center" vertical="center" wrapText="1"/>
    </xf>
    <xf numFmtId="198" fontId="107" fillId="47" borderId="4" xfId="0" applyNumberFormat="1" applyFont="1" applyFill="1" applyBorder="1" applyAlignment="1">
      <alignment horizontal="center" vertical="center" wrapText="1"/>
    </xf>
    <xf numFmtId="198" fontId="107" fillId="47" borderId="5" xfId="0" applyNumberFormat="1" applyFont="1" applyFill="1" applyBorder="1" applyAlignment="1">
      <alignment horizontal="center" vertical="center" wrapText="1"/>
    </xf>
    <xf numFmtId="198" fontId="108" fillId="47" borderId="5" xfId="0" applyNumberFormat="1" applyFont="1" applyFill="1" applyBorder="1" applyAlignment="1">
      <alignment horizontal="center" vertical="center" wrapText="1"/>
    </xf>
    <xf numFmtId="0" fontId="109" fillId="47" borderId="22" xfId="0" applyFont="1" applyFill="1" applyBorder="1" applyAlignment="1">
      <alignment horizontal="center" vertical="center" wrapText="1"/>
    </xf>
    <xf numFmtId="49" fontId="105" fillId="6" borderId="23" xfId="0" applyNumberFormat="1" applyFont="1" applyFill="1" applyBorder="1" applyAlignment="1">
      <alignment horizontal="center" vertical="center" wrapText="1"/>
    </xf>
    <xf numFmtId="0" fontId="106" fillId="8" borderId="2" xfId="0" applyFont="1" applyFill="1" applyBorder="1" applyAlignment="1">
      <alignment horizontal="center" vertical="center"/>
    </xf>
    <xf numFmtId="0" fontId="106" fillId="6" borderId="2" xfId="0" applyFont="1" applyFill="1" applyBorder="1" applyAlignment="1">
      <alignment horizontal="center" vertical="center"/>
    </xf>
    <xf numFmtId="49" fontId="105" fillId="8" borderId="23" xfId="0" applyNumberFormat="1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99" fillId="7" borderId="24" xfId="0" applyFont="1" applyFill="1" applyBorder="1" applyAlignment="1">
      <alignment horizontal="center" vertical="center" wrapText="1"/>
    </xf>
    <xf numFmtId="0" fontId="100" fillId="7" borderId="24" xfId="0" applyFont="1" applyFill="1" applyBorder="1" applyAlignment="1">
      <alignment horizontal="center" vertical="center" wrapText="1"/>
    </xf>
    <xf numFmtId="0" fontId="101" fillId="7" borderId="24" xfId="0" applyFont="1" applyFill="1" applyBorder="1" applyAlignment="1">
      <alignment horizontal="center" vertical="center" wrapText="1"/>
    </xf>
    <xf numFmtId="0" fontId="102" fillId="8" borderId="24" xfId="0" applyFont="1" applyFill="1" applyBorder="1" applyAlignment="1">
      <alignment horizontal="center" vertical="center" wrapText="1"/>
    </xf>
    <xf numFmtId="0" fontId="102" fillId="8" borderId="24" xfId="0" applyFont="1" applyFill="1" applyBorder="1" applyAlignment="1">
      <alignment vertical="center"/>
    </xf>
    <xf numFmtId="0" fontId="103" fillId="8" borderId="24" xfId="0" applyFont="1" applyFill="1" applyBorder="1" applyAlignment="1">
      <alignment horizontal="center" vertical="center"/>
    </xf>
    <xf numFmtId="0" fontId="102" fillId="8" borderId="6" xfId="0" applyFont="1" applyFill="1" applyBorder="1" applyAlignment="1">
      <alignment horizontal="center" vertical="center"/>
    </xf>
    <xf numFmtId="0" fontId="110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</cellXfs>
  <cellStyles count="456">
    <cellStyle name="?鹎%U龡&amp;H?_x0008__x001c__x001c_?_x0007__x0001__x0001_" xfId="51"/>
    <cellStyle name="_20100326高清市院遂宁检察院1080P配置清单26日改" xfId="30"/>
    <cellStyle name="_Book1" xfId="52"/>
    <cellStyle name="_Book1_1" xfId="26"/>
    <cellStyle name="_Book1_2" xfId="54"/>
    <cellStyle name="_Book1_3" xfId="56"/>
    <cellStyle name="_ET_STYLE_NoName_00_" xfId="22"/>
    <cellStyle name="_ET_STYLE_NoName_00__Book1" xfId="16"/>
    <cellStyle name="_ET_STYLE_NoName_00__Book1_1" xfId="57"/>
    <cellStyle name="_ET_STYLE_NoName_00__Book1_1_县公司" xfId="59"/>
    <cellStyle name="_ET_STYLE_NoName_00__Book1_1_银行账户情况表_2010年12月" xfId="40"/>
    <cellStyle name="_ET_STYLE_NoName_00__Book1_2" xfId="62"/>
    <cellStyle name="_ET_STYLE_NoName_00__Book1_县公司" xfId="64"/>
    <cellStyle name="_ET_STYLE_NoName_00__Book1_银行账户情况表_2010年12月" xfId="47"/>
    <cellStyle name="_ET_STYLE_NoName_00__Sheet3" xfId="15"/>
    <cellStyle name="_ET_STYLE_NoName_00__建行" xfId="2"/>
    <cellStyle name="_ET_STYLE_NoName_00__县公司" xfId="34"/>
    <cellStyle name="_ET_STYLE_NoName_00__银行账户情况表_2010年12月" xfId="67"/>
    <cellStyle name="_ET_STYLE_NoName_00__云南水利电力有限公司" xfId="69"/>
    <cellStyle name="_Sheet1" xfId="72"/>
    <cellStyle name="_本部汇总" xfId="73"/>
    <cellStyle name="_南方电网" xfId="75"/>
    <cellStyle name="_弱电系统设备配置报价清单" xfId="50"/>
    <cellStyle name="0,0_x000d__x000a_NA_x000d__x000a_" xfId="28"/>
    <cellStyle name="20% - Accent1" xfId="77"/>
    <cellStyle name="20% - Accent2" xfId="79"/>
    <cellStyle name="20% - Accent3" xfId="80"/>
    <cellStyle name="20% - Accent4" xfId="81"/>
    <cellStyle name="20% - Accent5" xfId="82"/>
    <cellStyle name="20% - Accent6" xfId="83"/>
    <cellStyle name="20% - 强调文字颜色 1 2" xfId="85"/>
    <cellStyle name="20% - 强调文字颜色 2 2" xfId="86"/>
    <cellStyle name="20% - 强调文字颜色 3 2" xfId="89"/>
    <cellStyle name="20% - 强调文字颜色 4 2" xfId="92"/>
    <cellStyle name="20% - 强调文字颜色 5 2" xfId="95"/>
    <cellStyle name="20% - 强调文字颜色 6 2" xfId="96"/>
    <cellStyle name="40% - Accent1" xfId="97"/>
    <cellStyle name="40% - Accent2" xfId="98"/>
    <cellStyle name="40% - Accent3" xfId="99"/>
    <cellStyle name="40% - Accent4" xfId="101"/>
    <cellStyle name="40% - Accent5" xfId="105"/>
    <cellStyle name="40% - Accent6" xfId="108"/>
    <cellStyle name="40% - 强调文字颜色 1 2" xfId="110"/>
    <cellStyle name="40% - 强调文字颜色 2 2" xfId="112"/>
    <cellStyle name="40% - 强调文字颜色 3 2" xfId="113"/>
    <cellStyle name="40% - 强调文字颜色 4 2" xfId="33"/>
    <cellStyle name="40% - 强调文字颜色 5 2" xfId="117"/>
    <cellStyle name="40% - 强调文字颜色 6 2" xfId="120"/>
    <cellStyle name="60% - Accent1" xfId="122"/>
    <cellStyle name="60% - Accent2" xfId="126"/>
    <cellStyle name="60% - Accent3" xfId="129"/>
    <cellStyle name="60% - Accent4" xfId="134"/>
    <cellStyle name="60% - Accent5" xfId="138"/>
    <cellStyle name="60% - Accent6" xfId="142"/>
    <cellStyle name="60% - 强调文字颜色 1 2" xfId="146"/>
    <cellStyle name="60% - 强调文字颜色 2 2" xfId="148"/>
    <cellStyle name="60% - 强调文字颜色 3 2" xfId="149"/>
    <cellStyle name="60% - 强调文字颜色 4 2" xfId="152"/>
    <cellStyle name="60% - 强调文字颜色 5 2" xfId="153"/>
    <cellStyle name="60% - 强调文字颜色 6 2" xfId="155"/>
    <cellStyle name="6mal" xfId="156"/>
    <cellStyle name="Accent1" xfId="157"/>
    <cellStyle name="Accent1 - 20%" xfId="76"/>
    <cellStyle name="Accent1 - 40%" xfId="159"/>
    <cellStyle name="Accent1 - 60%" xfId="160"/>
    <cellStyle name="Accent1_Book1" xfId="31"/>
    <cellStyle name="Accent2" xfId="161"/>
    <cellStyle name="Accent2 - 20%" xfId="53"/>
    <cellStyle name="Accent2 - 40%" xfId="5"/>
    <cellStyle name="Accent2 - 60%" xfId="12"/>
    <cellStyle name="Accent2_Book1" xfId="162"/>
    <cellStyle name="Accent3" xfId="164"/>
    <cellStyle name="Accent3 - 20%" xfId="167"/>
    <cellStyle name="Accent3 - 40%" xfId="170"/>
    <cellStyle name="Accent3 - 60%" xfId="172"/>
    <cellStyle name="Accent3_Book1" xfId="173"/>
    <cellStyle name="Accent4" xfId="175"/>
    <cellStyle name="Accent4 - 20%" xfId="176"/>
    <cellStyle name="Accent4 - 40%" xfId="177"/>
    <cellStyle name="Accent4 - 60%" xfId="179"/>
    <cellStyle name="Accent4_Book1" xfId="128"/>
    <cellStyle name="Accent5" xfId="181"/>
    <cellStyle name="Accent5 - 20%" xfId="61"/>
    <cellStyle name="Accent5 - 40%" xfId="183"/>
    <cellStyle name="Accent5 - 60%" xfId="185"/>
    <cellStyle name="Accent5_Book1" xfId="186"/>
    <cellStyle name="Accent6" xfId="187"/>
    <cellStyle name="Accent6 - 20%" xfId="66"/>
    <cellStyle name="Accent6 - 40%" xfId="188"/>
    <cellStyle name="Accent6 - 60%" xfId="189"/>
    <cellStyle name="Accent6_Book1" xfId="151"/>
    <cellStyle name="args.style" xfId="4"/>
    <cellStyle name="Bad" xfId="192"/>
    <cellStyle name="Black" xfId="104"/>
    <cellStyle name="Border" xfId="174"/>
    <cellStyle name="Calc Currency (0)" xfId="193"/>
    <cellStyle name="Calculation" xfId="196"/>
    <cellStyle name="Check Cell" xfId="198"/>
    <cellStyle name="ColLevel_1" xfId="201"/>
    <cellStyle name="Comma [0]" xfId="202"/>
    <cellStyle name="comma zerodec" xfId="204"/>
    <cellStyle name="Comma_!!!GO" xfId="205"/>
    <cellStyle name="comma-d" xfId="207"/>
    <cellStyle name="Currency [0]" xfId="37"/>
    <cellStyle name="Currency_!!!GO" xfId="210"/>
    <cellStyle name="Currency1" xfId="212"/>
    <cellStyle name="Date" xfId="216"/>
    <cellStyle name="Dezimal [0]_laroux" xfId="63"/>
    <cellStyle name="Dezimal_laroux" xfId="217"/>
    <cellStyle name="Dollar (zero dec)" xfId="218"/>
    <cellStyle name="Explanatory Text" xfId="221"/>
    <cellStyle name="Fixed" xfId="222"/>
    <cellStyle name="Followed Hyperlink_AheadBehind.xls Chart 23" xfId="225"/>
    <cellStyle name="Good" xfId="71"/>
    <cellStyle name="Grey" xfId="227"/>
    <cellStyle name="Header1" xfId="229"/>
    <cellStyle name="Header2" xfId="230"/>
    <cellStyle name="Heading 1" xfId="55"/>
    <cellStyle name="Heading 2" xfId="88"/>
    <cellStyle name="Heading 3" xfId="41"/>
    <cellStyle name="Heading 4" xfId="145"/>
    <cellStyle name="HEADING1" xfId="231"/>
    <cellStyle name="HEADING2" xfId="233"/>
    <cellStyle name="Hyperlink_AheadBehind.xls Chart 23" xfId="133"/>
    <cellStyle name="Input" xfId="32"/>
    <cellStyle name="Input [yellow]" xfId="235"/>
    <cellStyle name="Input Cells" xfId="236"/>
    <cellStyle name="Linked Cell" xfId="239"/>
    <cellStyle name="Linked Cells" xfId="240"/>
    <cellStyle name="Millares [0]_96 Risk" xfId="242"/>
    <cellStyle name="Millares_96 Risk" xfId="244"/>
    <cellStyle name="Milliers [0]_!!!GO" xfId="245"/>
    <cellStyle name="Milliers_!!!GO" xfId="166"/>
    <cellStyle name="Moneda [0]_96 Risk" xfId="248"/>
    <cellStyle name="Moneda_96 Risk" xfId="250"/>
    <cellStyle name="Mon閠aire [0]_!!!GO" xfId="169"/>
    <cellStyle name="Mon閠aire_!!!GO" xfId="91"/>
    <cellStyle name="MS Sans Serif" xfId="7"/>
    <cellStyle name="Neutral" xfId="150"/>
    <cellStyle name="New Times Roman" xfId="251"/>
    <cellStyle name="no dec" xfId="252"/>
    <cellStyle name="Non défini" xfId="253"/>
    <cellStyle name="Norma,_laroux_4_营业在建 (2)_E21" xfId="254"/>
    <cellStyle name="Normal - Style1" xfId="100"/>
    <cellStyle name="Normal_!!!GO" xfId="256"/>
    <cellStyle name="Note" xfId="257"/>
    <cellStyle name="Output" xfId="258"/>
    <cellStyle name="per.style" xfId="132"/>
    <cellStyle name="Percent [2]" xfId="259"/>
    <cellStyle name="Percent_!!!GO" xfId="260"/>
    <cellStyle name="Pourcentage_pldt" xfId="263"/>
    <cellStyle name="PSChar" xfId="44"/>
    <cellStyle name="PSDate" xfId="264"/>
    <cellStyle name="PSDec" xfId="265"/>
    <cellStyle name="PSHeading" xfId="195"/>
    <cellStyle name="PSInt" xfId="131"/>
    <cellStyle name="PSSpacer" xfId="267"/>
    <cellStyle name="Red" xfId="268"/>
    <cellStyle name="RowLevel_0" xfId="270"/>
    <cellStyle name="sstot" xfId="271"/>
    <cellStyle name="Standard_AREAS" xfId="272"/>
    <cellStyle name="t" xfId="141"/>
    <cellStyle name="t_HVAC Equipment (3)" xfId="273"/>
    <cellStyle name="Title" xfId="200"/>
    <cellStyle name="Total" xfId="274"/>
    <cellStyle name="Tusental (0)_pldt" xfId="275"/>
    <cellStyle name="Tusental_pldt" xfId="277"/>
    <cellStyle name="Valuta (0)_pldt" xfId="278"/>
    <cellStyle name="Valuta_pldt" xfId="241"/>
    <cellStyle name="Warning Text" xfId="280"/>
    <cellStyle name="百分比 2" xfId="281"/>
    <cellStyle name="百分比 3" xfId="282"/>
    <cellStyle name="百分比 4" xfId="27"/>
    <cellStyle name="捠壿 [0.00]_Region Orders (2)" xfId="178"/>
    <cellStyle name="捠壿_Region Orders (2)" xfId="283"/>
    <cellStyle name="编号" xfId="286"/>
    <cellStyle name="标题 1 2" xfId="287"/>
    <cellStyle name="标题 2 2" xfId="226"/>
    <cellStyle name="标题 3 2" xfId="288"/>
    <cellStyle name="标题 4 2" xfId="291"/>
    <cellStyle name="标题 5" xfId="262"/>
    <cellStyle name="标题1" xfId="293"/>
    <cellStyle name="表标题" xfId="295"/>
    <cellStyle name="部门" xfId="125"/>
    <cellStyle name="差 2" xfId="296"/>
    <cellStyle name="差_~4190974" xfId="297"/>
    <cellStyle name="差_~5676413" xfId="298"/>
    <cellStyle name="差_00省级(打印)" xfId="266"/>
    <cellStyle name="差_00省级(定稿)" xfId="299"/>
    <cellStyle name="差_03昭通" xfId="119"/>
    <cellStyle name="差_0502通海县" xfId="300"/>
    <cellStyle name="差_05玉溪" xfId="301"/>
    <cellStyle name="差_0605石屏县" xfId="74"/>
    <cellStyle name="差_1003牟定县" xfId="303"/>
    <cellStyle name="差_1110洱源县" xfId="220"/>
    <cellStyle name="差_11大理" xfId="304"/>
    <cellStyle name="差_2、土地面积、人口、粮食产量基本情况" xfId="305"/>
    <cellStyle name="差_2006年分析表" xfId="19"/>
    <cellStyle name="差_2006年基础数据" xfId="158"/>
    <cellStyle name="差_2006年全省财力计算表（中央、决算）" xfId="46"/>
    <cellStyle name="差_2006年水利统计指标统计表" xfId="306"/>
    <cellStyle name="差_2006年在职人员情况" xfId="307"/>
    <cellStyle name="差_2007年检察院案件数" xfId="163"/>
    <cellStyle name="差_2007年可用财力" xfId="310"/>
    <cellStyle name="差_2007年人员分部门统计表" xfId="311"/>
    <cellStyle name="差_2007年政法部门业务指标" xfId="18"/>
    <cellStyle name="差_2008年县级公安保障标准落实奖励经费分配测算" xfId="269"/>
    <cellStyle name="差_2008云南省分县市中小学教职工统计表（教育厅提供）" xfId="312"/>
    <cellStyle name="差_2009年一般性转移支付标准工资" xfId="313"/>
    <cellStyle name="差_2009年一般性转移支付标准工资_~4190974" xfId="315"/>
    <cellStyle name="差_2009年一般性转移支付标准工资_~5676413" xfId="316"/>
    <cellStyle name="差_2009年一般性转移支付标准工资_不用软件计算9.1不考虑经费管理评价xl" xfId="318"/>
    <cellStyle name="差_2009年一般性转移支付标准工资_地方配套按人均增幅控制8.30xl" xfId="319"/>
    <cellStyle name="差_2009年一般性转移支付标准工资_地方配套按人均增幅控制8.30一般预算平均增幅、人均可用财力平均增幅两次控制、社会治安系数调整、案件数调整xl" xfId="321"/>
    <cellStyle name="差_2009年一般性转移支付标准工资_地方配套按人均增幅控制8.31（调整结案率后）xl" xfId="322"/>
    <cellStyle name="差_2009年一般性转移支付标准工资_奖励补助测算5.22测试" xfId="13"/>
    <cellStyle name="差_2009年一般性转移支付标准工资_奖励补助测算5.23新" xfId="323"/>
    <cellStyle name="差_2009年一般性转移支付标准工资_奖励补助测算5.24冯铸" xfId="326"/>
    <cellStyle name="差_2009年一般性转移支付标准工资_奖励补助测算7.23" xfId="249"/>
    <cellStyle name="差_2009年一般性转移支付标准工资_奖励补助测算7.25" xfId="327"/>
    <cellStyle name="差_2009年一般性转移支付标准工资_奖励补助测算7.25 (version 1) (version 1)" xfId="328"/>
    <cellStyle name="差_530623_2006年县级财政报表附表" xfId="194"/>
    <cellStyle name="差_530629_2006年县级财政报表附表" xfId="329"/>
    <cellStyle name="差_5334_2006年迪庆县级财政报表附表" xfId="331"/>
    <cellStyle name="差_Book1" xfId="334"/>
    <cellStyle name="差_Book1_1" xfId="335"/>
    <cellStyle name="差_Book1_2" xfId="337"/>
    <cellStyle name="差_Book1_县公司" xfId="338"/>
    <cellStyle name="差_Book1_银行账户情况表_2010年12月" xfId="116"/>
    <cellStyle name="差_Book2" xfId="39"/>
    <cellStyle name="差_M01-2(州市补助收入)" xfId="339"/>
    <cellStyle name="差_M03" xfId="340"/>
    <cellStyle name="差_不用软件计算9.1不考虑经费管理评价xl" xfId="342"/>
    <cellStyle name="差_财政供养人员" xfId="344"/>
    <cellStyle name="差_财政支出对上级的依赖程度" xfId="345"/>
    <cellStyle name="差_城建部门" xfId="348"/>
    <cellStyle name="差_地方配套按人均增幅控制8.30xl" xfId="333"/>
    <cellStyle name="差_地方配套按人均增幅控制8.30一般预算平均增幅、人均可用财力平均增幅两次控制、社会治安系数调整、案件数调整xl" xfId="349"/>
    <cellStyle name="差_地方配套按人均增幅控制8.31（调整结案率后）xl" xfId="232"/>
    <cellStyle name="差_第五部分(才淼、饶永宏）" xfId="350"/>
    <cellStyle name="差_第一部分：综合全" xfId="351"/>
    <cellStyle name="差_高中教师人数（教育厅1.6日提供）" xfId="353"/>
    <cellStyle name="差_汇总" xfId="354"/>
    <cellStyle name="差_汇总-县级财政报表附表" xfId="356"/>
    <cellStyle name="差_基础数据分析" xfId="358"/>
    <cellStyle name="差_检验表" xfId="360"/>
    <cellStyle name="差_检验表（调整后）" xfId="361"/>
    <cellStyle name="差_建行" xfId="352"/>
    <cellStyle name="差_奖励补助测算5.22测试" xfId="24"/>
    <cellStyle name="差_奖励补助测算5.23新" xfId="11"/>
    <cellStyle name="差_奖励补助测算5.24冯铸" xfId="84"/>
    <cellStyle name="差_奖励补助测算7.23" xfId="362"/>
    <cellStyle name="差_奖励补助测算7.25" xfId="243"/>
    <cellStyle name="差_奖励补助测算7.25 (version 1) (version 1)" xfId="1"/>
    <cellStyle name="差_教师绩效工资测算表（离退休按各地上报数测算）2009年1月1日" xfId="17"/>
    <cellStyle name="差_教育厅提供义务教育及高中教师人数（2009年1月6日）" xfId="38"/>
    <cellStyle name="差_历年教师人数" xfId="363"/>
    <cellStyle name="差_丽江汇总" xfId="294"/>
    <cellStyle name="差_三季度－表二" xfId="364"/>
    <cellStyle name="差_卫生部门" xfId="365"/>
    <cellStyle name="差_文体广播部门" xfId="367"/>
    <cellStyle name="差_下半年禁毒办案经费分配2544.3万元" xfId="368"/>
    <cellStyle name="差_下半年禁吸戒毒经费1000万元" xfId="314"/>
    <cellStyle name="差_县公司" xfId="78"/>
    <cellStyle name="差_县级公安机关公用经费标准奖励测算方案（定稿）" xfId="370"/>
    <cellStyle name="差_县级基础数据" xfId="247"/>
    <cellStyle name="差_业务工作量指标" xfId="309"/>
    <cellStyle name="差_义务教育阶段教职工人数（教育厅提供最终）" xfId="325"/>
    <cellStyle name="差_银行账户情况表_2010年12月" xfId="373"/>
    <cellStyle name="差_云南农村义务教育统计表" xfId="137"/>
    <cellStyle name="差_云南省2008年中小学教师人数统计表" xfId="324"/>
    <cellStyle name="差_云南省2008年中小学教职工情况（教育厅提供20090101加工整理）" xfId="215"/>
    <cellStyle name="差_云南省2008年转移支付测算——州市本级考核部分及政策性测算" xfId="374"/>
    <cellStyle name="差_云南水利电力有限公司" xfId="375"/>
    <cellStyle name="差_指标四" xfId="109"/>
    <cellStyle name="差_指标五" xfId="21"/>
    <cellStyle name="常规" xfId="0" builtinId="0"/>
    <cellStyle name="常规 10" xfId="70"/>
    <cellStyle name="常规 11" xfId="343"/>
    <cellStyle name="常规 12" xfId="184"/>
    <cellStyle name="常规 13" xfId="211"/>
    <cellStyle name="常规 2" xfId="199"/>
    <cellStyle name="常规 2 2" xfId="124"/>
    <cellStyle name="常规 2 2 2" xfId="376"/>
    <cellStyle name="常规 2 2_Book1" xfId="45"/>
    <cellStyle name="常规 2 3" xfId="127"/>
    <cellStyle name="常规 2 3 2" xfId="191"/>
    <cellStyle name="常规 2 4" xfId="130"/>
    <cellStyle name="常规 2 5" xfId="136"/>
    <cellStyle name="常规 2 6" xfId="140"/>
    <cellStyle name="常规 2 7" xfId="377"/>
    <cellStyle name="常规 2 8" xfId="379"/>
    <cellStyle name="常规 2_02-2008决算报表格式" xfId="234"/>
    <cellStyle name="常规 20" xfId="197"/>
    <cellStyle name="常规 3" xfId="90"/>
    <cellStyle name="常规 4" xfId="380"/>
    <cellStyle name="常规 5" xfId="147"/>
    <cellStyle name="常规 5 2" xfId="23"/>
    <cellStyle name="常规 6" xfId="14"/>
    <cellStyle name="常规 7" xfId="381"/>
    <cellStyle name="常规 8" xfId="382"/>
    <cellStyle name="常规 9" xfId="359"/>
    <cellStyle name="常规_整合表 (2)" xfId="383"/>
    <cellStyle name="超级链接" xfId="317"/>
    <cellStyle name="分级显示行_1_13区汇总" xfId="355"/>
    <cellStyle name="分级显示列_1_Book1" xfId="209"/>
    <cellStyle name="归盒啦_95" xfId="238"/>
    <cellStyle name="好 2" xfId="384"/>
    <cellStyle name="好_~4190974" xfId="386"/>
    <cellStyle name="好_~5676413" xfId="389"/>
    <cellStyle name="好_00省级(打印)" xfId="292"/>
    <cellStyle name="好_00省级(定稿)" xfId="107"/>
    <cellStyle name="好_03昭通" xfId="87"/>
    <cellStyle name="好_0502通海县" xfId="168"/>
    <cellStyle name="好_05玉溪" xfId="3"/>
    <cellStyle name="好_0605石屏县" xfId="68"/>
    <cellStyle name="好_1003牟定县" xfId="9"/>
    <cellStyle name="好_1110洱源县" xfId="372"/>
    <cellStyle name="好_11大理" xfId="60"/>
    <cellStyle name="好_2、土地面积、人口、粮食产量基本情况" xfId="391"/>
    <cellStyle name="好_2006年分析表" xfId="115"/>
    <cellStyle name="好_2006年基础数据" xfId="392"/>
    <cellStyle name="好_2006年全省财力计算表（中央、决算）" xfId="393"/>
    <cellStyle name="好_2006年水利统计指标统计表" xfId="395"/>
    <cellStyle name="好_2006年在职人员情况" xfId="396"/>
    <cellStyle name="好_2007年检察院案件数" xfId="385"/>
    <cellStyle name="好_2007年可用财力" xfId="397"/>
    <cellStyle name="好_2007年人员分部门统计表" xfId="154"/>
    <cellStyle name="好_2007年政法部门业务指标" xfId="399"/>
    <cellStyle name="好_2008年县级公安保障标准落实奖励经费分配测算" xfId="29"/>
    <cellStyle name="好_2008云南省分县市中小学教职工统计表（教育厅提供）" xfId="400"/>
    <cellStyle name="好_2009年一般性转移支付标准工资" xfId="402"/>
    <cellStyle name="好_2009年一般性转移支付标准工资_~4190974" xfId="171"/>
    <cellStyle name="好_2009年一般性转移支付标准工资_~5676413" xfId="180"/>
    <cellStyle name="好_2009年一般性转移支付标准工资_不用软件计算9.1不考虑经费管理评价xl" xfId="336"/>
    <cellStyle name="好_2009年一般性转移支付标准工资_地方配套按人均增幅控制8.30xl" xfId="390"/>
    <cellStyle name="好_2009年一般性转移支付标准工资_地方配套按人均增幅控制8.30一般预算平均增幅、人均可用财力平均增幅两次控制、社会治安系数调整、案件数调整xl" xfId="35"/>
    <cellStyle name="好_2009年一般性转移支付标准工资_地方配套按人均增幅控制8.31（调整结案率后）xl" xfId="403"/>
    <cellStyle name="好_2009年一般性转移支付标准工资_奖励补助测算5.22测试" xfId="404"/>
    <cellStyle name="好_2009年一般性转移支付标准工资_奖励补助测算5.23新" xfId="405"/>
    <cellStyle name="好_2009年一般性转移支付标准工资_奖励补助测算5.24冯铸" xfId="406"/>
    <cellStyle name="好_2009年一般性转移支付标准工资_奖励补助测算7.23" xfId="407"/>
    <cellStyle name="好_2009年一般性转移支付标准工资_奖励补助测算7.25" xfId="408"/>
    <cellStyle name="好_2009年一般性转移支付标准工资_奖励补助测算7.25 (version 1) (version 1)" xfId="409"/>
    <cellStyle name="好_530623_2006年县级财政报表附表" xfId="411"/>
    <cellStyle name="好_530629_2006年县级财政报表附表" xfId="412"/>
    <cellStyle name="好_5334_2006年迪庆县级财政报表附表" xfId="413"/>
    <cellStyle name="好_Book1" xfId="414"/>
    <cellStyle name="好_Book1_1" xfId="416"/>
    <cellStyle name="好_Book1_2" xfId="290"/>
    <cellStyle name="好_Book1_县公司" xfId="114"/>
    <cellStyle name="好_Book1_银行账户情况表_2010年12月" xfId="417"/>
    <cellStyle name="好_Book2" xfId="347"/>
    <cellStyle name="好_M01-2(州市补助收入)" xfId="366"/>
    <cellStyle name="好_M03" xfId="65"/>
    <cellStyle name="好_不用软件计算9.1不考虑经费管理评价xl" xfId="103"/>
    <cellStyle name="好_财政供养人员" xfId="418"/>
    <cellStyle name="好_财政支出对上级的依赖程度" xfId="419"/>
    <cellStyle name="好_城建部门" xfId="421"/>
    <cellStyle name="好_地方配套按人均增幅控制8.30xl" xfId="423"/>
    <cellStyle name="好_地方配套按人均增幅控制8.30一般预算平均增幅、人均可用财力平均增幅两次控制、社会治安系数调整、案件数调整xl" xfId="424"/>
    <cellStyle name="好_地方配套按人均增幅控制8.31（调整结案率后）xl" xfId="332"/>
    <cellStyle name="好_第五部分(才淼、饶永宏）" xfId="106"/>
    <cellStyle name="好_第一部分：综合全" xfId="261"/>
    <cellStyle name="好_高中教师人数（教育厅1.6日提供）" xfId="388"/>
    <cellStyle name="好_汇总" xfId="8"/>
    <cellStyle name="好_汇总-县级财政报表附表" xfId="25"/>
    <cellStyle name="好_基础数据分析" xfId="224"/>
    <cellStyle name="好_检验表" xfId="139"/>
    <cellStyle name="好_检验表（调整后）" xfId="425"/>
    <cellStyle name="好_建行" xfId="228"/>
    <cellStyle name="好_奖励补助测算5.22测试" xfId="341"/>
    <cellStyle name="好_奖励补助测算5.23新" xfId="20"/>
    <cellStyle name="好_奖励补助测算5.24冯铸" xfId="394"/>
    <cellStyle name="好_奖励补助测算7.23" xfId="426"/>
    <cellStyle name="好_奖励补助测算7.25" xfId="111"/>
    <cellStyle name="好_奖励补助测算7.25 (version 1) (version 1)" xfId="371"/>
    <cellStyle name="好_教师绩效工资测算表（离退休按各地上报数测算）2009年1月1日" xfId="427"/>
    <cellStyle name="好_教育厅提供义务教育及高中教师人数（2009年1月6日）" xfId="428"/>
    <cellStyle name="好_历年教师人数" xfId="255"/>
    <cellStyle name="好_丽江汇总" xfId="429"/>
    <cellStyle name="好_三季度－表二" xfId="36"/>
    <cellStyle name="好_卫生部门" xfId="410"/>
    <cellStyle name="好_文体广播部门" xfId="431"/>
    <cellStyle name="好_下半年禁毒办案经费分配2544.3万元" xfId="118"/>
    <cellStyle name="好_下半年禁吸戒毒经费1000万元" xfId="432"/>
    <cellStyle name="好_县公司" xfId="357"/>
    <cellStyle name="好_县级公安机关公用经费标准奖励测算方案（定稿）" xfId="434"/>
    <cellStyle name="好_县级基础数据" xfId="308"/>
    <cellStyle name="好_业务工作量指标" xfId="49"/>
    <cellStyle name="好_义务教育阶段教职工人数（教育厅提供最终）" xfId="435"/>
    <cellStyle name="好_银行账户情况表_2010年12月" xfId="387"/>
    <cellStyle name="好_云南农村义务教育统计表" xfId="436"/>
    <cellStyle name="好_云南省2008年中小学教师人数统计表" xfId="320"/>
    <cellStyle name="好_云南省2008年中小学教职工情况（教育厅提供20090101加工整理）" xfId="433"/>
    <cellStyle name="好_云南省2008年转移支付测算——州市本级考核部分及政策性测算" xfId="437"/>
    <cellStyle name="好_云南水利电力有限公司" xfId="430"/>
    <cellStyle name="好_指标四" xfId="165"/>
    <cellStyle name="好_指标五" xfId="214"/>
    <cellStyle name="后继超级链接" xfId="438"/>
    <cellStyle name="后继超链接" xfId="439"/>
    <cellStyle name="汇总 2" xfId="420"/>
    <cellStyle name="货币 2" xfId="213"/>
    <cellStyle name="货币 2 2" xfId="440"/>
    <cellStyle name="貨幣 [0]_SGV" xfId="369"/>
    <cellStyle name="貨幣_SGV" xfId="441"/>
    <cellStyle name="计算 2" xfId="6"/>
    <cellStyle name="检查单元格 2" xfId="237"/>
    <cellStyle name="解释性文本 2" xfId="442"/>
    <cellStyle name="借出原因" xfId="443"/>
    <cellStyle name="警告文本 2" xfId="102"/>
    <cellStyle name="链接单元格 2" xfId="444"/>
    <cellStyle name="霓付 [0]_ +Foil &amp; -FOIL &amp; PAPER" xfId="206"/>
    <cellStyle name="霓付_ +Foil &amp; -FOIL &amp; PAPER" xfId="401"/>
    <cellStyle name="烹拳 [0]_ +Foil &amp; -FOIL &amp; PAPER" xfId="246"/>
    <cellStyle name="烹拳_ +Foil &amp; -FOIL &amp; PAPER" xfId="279"/>
    <cellStyle name="普通_ 白土" xfId="445"/>
    <cellStyle name="千分位[0]_ 白土" xfId="182"/>
    <cellStyle name="千分位_ 白土" xfId="302"/>
    <cellStyle name="千位[0]_ 方正PC" xfId="446"/>
    <cellStyle name="千位_ 方正PC" xfId="447"/>
    <cellStyle name="千位分隔 2" xfId="415"/>
    <cellStyle name="千位分隔 3" xfId="289"/>
    <cellStyle name="千位分隔[0] 2" xfId="43"/>
    <cellStyle name="钎霖_4岿角利" xfId="448"/>
    <cellStyle name="强调 1" xfId="223"/>
    <cellStyle name="强调 2" xfId="121"/>
    <cellStyle name="强调 3" xfId="123"/>
    <cellStyle name="强调文字颜色 1 2" xfId="219"/>
    <cellStyle name="强调文字颜色 2 2" xfId="449"/>
    <cellStyle name="强调文字颜色 3 2" xfId="450"/>
    <cellStyle name="强调文字颜色 4 2" xfId="135"/>
    <cellStyle name="强调文字颜色 5 2" xfId="58"/>
    <cellStyle name="强调文字颜色 6 2" xfId="346"/>
    <cellStyle name="日期" xfId="10"/>
    <cellStyle name="商品名称" xfId="144"/>
    <cellStyle name="适中 2" xfId="48"/>
    <cellStyle name="输出 2" xfId="42"/>
    <cellStyle name="输入 2" xfId="378"/>
    <cellStyle name="数量" xfId="451"/>
    <cellStyle name="数字" xfId="452"/>
    <cellStyle name="㼿㼿㼿㼿㼿㼿" xfId="398"/>
    <cellStyle name="㼿㼿㼿㼿㼿㼿㼿㼿㼿㼿㼿?" xfId="453"/>
    <cellStyle name="未定义" xfId="285"/>
    <cellStyle name="小数" xfId="454"/>
    <cellStyle name="样式 1" xfId="208"/>
    <cellStyle name="一般_SGV" xfId="330"/>
    <cellStyle name="昗弨_Pacific Region P&amp;L" xfId="190"/>
    <cellStyle name="寘嬫愗傝 [0.00]_Region Orders (2)" xfId="455"/>
    <cellStyle name="寘嬫愗傝_Region Orders (2)" xfId="94"/>
    <cellStyle name="注释 2" xfId="422"/>
    <cellStyle name="콤마 [0]_BOILER-CO1" xfId="143"/>
    <cellStyle name="콤마_BOILER-CO1" xfId="93"/>
    <cellStyle name="통화 [0]_BOILER-CO1" xfId="284"/>
    <cellStyle name="통화_BOILER-CO1" xfId="203"/>
    <cellStyle name="표준_0N-HANDLING " xfId="276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numFmt numFmtId="207" formatCode="0.00_ "/>
      <fill>
        <patternFill patternType="solid">
          <fgColor indexed="64"/>
          <bgColor theme="0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黑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189" formatCode="yyyy\.mm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189" formatCode="yyyy\.mm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宋体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2"/>
        <name val="宋体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宋体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宋体"/>
        <scheme val="minor"/>
      </font>
      <alignment vertical="center" textRotation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宋体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60"/>
      </font>
      <fill>
        <patternFill patternType="solid">
          <bgColor indexed="45"/>
        </patternFill>
      </fill>
    </dxf>
    <dxf>
      <font>
        <b val="0"/>
        <color indexed="13"/>
      </font>
      <fill>
        <patternFill patternType="solid">
          <bgColor indexed="1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color indexed="13"/>
      </font>
      <fill>
        <patternFill patternType="solid">
          <bgColor indexed="10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13"/>
      </font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A3:O41" totalsRowCount="1" headerRowDxfId="35" dataDxfId="33" totalsRowDxfId="31" headerRowBorderDxfId="34" tableBorderDxfId="32" totalsRowBorderDxfId="30">
  <sortState ref="A4:P238">
    <sortCondition ref="O6"/>
  </sortState>
  <tableColumns count="15">
    <tableColumn id="1" name="序号" totalsRowLabel="汇总" dataDxfId="29" totalsRowDxfId="28"/>
    <tableColumn id="3" name="姓名" totalsRowFunction="count" dataDxfId="27" totalsRowDxfId="26"/>
    <tableColumn id="4" name="性别" dataDxfId="25" totalsRowDxfId="24"/>
    <tableColumn id="8" name="出生_x000a_日期" dataDxfId="23" totalsRowDxfId="22"/>
    <tableColumn id="12" name="学历" dataDxfId="21" totalsRowDxfId="20"/>
    <tableColumn id="13" name="学位" dataDxfId="19" totalsRowDxfId="18"/>
    <tableColumn id="14" name="毕业时间" dataDxfId="17" totalsRowDxfId="16"/>
    <tableColumn id="15" name="毕业_x000a_院校" dataDxfId="15" totalsRowDxfId="14"/>
    <tableColumn id="16" name="所学_x000a_专业" dataDxfId="13" totalsRowDxfId="12"/>
    <tableColumn id="25" name="职位代码" dataDxfId="11" totalsRowDxfId="10"/>
    <tableColumn id="28" name="完整岗位" dataDxfId="9" totalsRowDxfId="8"/>
    <tableColumn id="29" name="笔试准考证号码" dataDxfId="7" totalsRowDxfId="6"/>
    <tableColumn id="34" name="笔试成绩" dataDxfId="5" totalsRowDxfId="4"/>
    <tableColumn id="36" name="笔试成绩同职位排名" dataDxfId="3" totalsRowDxfId="2"/>
    <tableColumn id="37" name="拟面试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41"/>
  <sheetViews>
    <sheetView showZeros="0" tabSelected="1" workbookViewId="0">
      <pane xSplit="3" ySplit="3" topLeftCell="D4" activePane="bottomRight" state="frozen"/>
      <selection pane="topRight"/>
      <selection pane="bottomLeft"/>
      <selection pane="bottomRight" activeCell="D3" sqref="D3"/>
    </sheetView>
  </sheetViews>
  <sheetFormatPr defaultColWidth="9" defaultRowHeight="27.75" customHeight="1"/>
  <cols>
    <col min="1" max="1" width="6.375" style="44" customWidth="1"/>
    <col min="2" max="2" width="7" style="44" customWidth="1"/>
    <col min="3" max="3" width="3.625" style="44" customWidth="1"/>
    <col min="4" max="4" width="7.75" style="44" customWidth="1"/>
    <col min="5" max="6" width="5.25" style="44" bestFit="1" customWidth="1"/>
    <col min="7" max="7" width="8.375" style="44" customWidth="1"/>
    <col min="8" max="8" width="11.25" style="44" customWidth="1"/>
    <col min="9" max="9" width="11.875" style="44" bestFit="1" customWidth="1"/>
    <col min="10" max="10" width="5.25" style="44" bestFit="1" customWidth="1"/>
    <col min="11" max="11" width="15.875" style="44" customWidth="1"/>
    <col min="12" max="12" width="10.375" style="44" bestFit="1" customWidth="1"/>
    <col min="13" max="13" width="8.625" style="44" bestFit="1" customWidth="1"/>
    <col min="14" max="14" width="6.875" style="44" customWidth="1"/>
    <col min="15" max="15" width="8.625" style="44" bestFit="1" customWidth="1"/>
    <col min="16" max="16384" width="9" style="44"/>
  </cols>
  <sheetData>
    <row r="1" spans="1:15" ht="26.45" customHeight="1">
      <c r="A1" s="80" t="s">
        <v>304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6.5" customHeight="1"/>
    <row r="3" spans="1:15" ht="46.9" customHeight="1">
      <c r="A3" s="64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303</v>
      </c>
      <c r="K3" s="65" t="s">
        <v>9</v>
      </c>
      <c r="L3" s="59" t="s">
        <v>10</v>
      </c>
      <c r="M3" s="59" t="s">
        <v>11</v>
      </c>
      <c r="N3" s="59" t="s">
        <v>294</v>
      </c>
      <c r="O3" s="67" t="s">
        <v>295</v>
      </c>
    </row>
    <row r="4" spans="1:15" ht="24" customHeight="1">
      <c r="A4" s="68" t="s">
        <v>296</v>
      </c>
      <c r="B4" s="45" t="s">
        <v>22</v>
      </c>
      <c r="C4" s="46" t="s">
        <v>20</v>
      </c>
      <c r="D4" s="47">
        <v>33654</v>
      </c>
      <c r="E4" s="48" t="s">
        <v>14</v>
      </c>
      <c r="F4" s="48" t="s">
        <v>15</v>
      </c>
      <c r="G4" s="47">
        <v>41821</v>
      </c>
      <c r="H4" s="48" t="s">
        <v>23</v>
      </c>
      <c r="I4" s="48" t="s">
        <v>17</v>
      </c>
      <c r="J4" s="45" t="s">
        <v>18</v>
      </c>
      <c r="K4" s="46" t="s">
        <v>298</v>
      </c>
      <c r="L4" s="49">
        <v>20190104</v>
      </c>
      <c r="M4" s="50">
        <v>74.209999999999994</v>
      </c>
      <c r="N4" s="51">
        <v>1</v>
      </c>
      <c r="O4" s="69" t="s">
        <v>295</v>
      </c>
    </row>
    <row r="5" spans="1:15" ht="24" customHeight="1">
      <c r="A5" s="68" t="s">
        <v>297</v>
      </c>
      <c r="B5" s="45" t="s">
        <v>24</v>
      </c>
      <c r="C5" s="46" t="s">
        <v>20</v>
      </c>
      <c r="D5" s="47">
        <v>33110</v>
      </c>
      <c r="E5" s="48" t="s">
        <v>14</v>
      </c>
      <c r="F5" s="48" t="s">
        <v>15</v>
      </c>
      <c r="G5" s="47">
        <v>42179.07</v>
      </c>
      <c r="H5" s="48" t="s">
        <v>25</v>
      </c>
      <c r="I5" s="48" t="s">
        <v>17</v>
      </c>
      <c r="J5" s="45" t="s">
        <v>18</v>
      </c>
      <c r="K5" s="46" t="s">
        <v>298</v>
      </c>
      <c r="L5" s="49">
        <v>20190108</v>
      </c>
      <c r="M5" s="50">
        <v>72.489999999999995</v>
      </c>
      <c r="N5" s="51">
        <v>2</v>
      </c>
      <c r="O5" s="69" t="s">
        <v>295</v>
      </c>
    </row>
    <row r="6" spans="1:15" ht="24" customHeight="1">
      <c r="A6" s="68" t="s">
        <v>19</v>
      </c>
      <c r="B6" s="45" t="s">
        <v>12</v>
      </c>
      <c r="C6" s="46" t="s">
        <v>13</v>
      </c>
      <c r="D6" s="47">
        <v>34929</v>
      </c>
      <c r="E6" s="48" t="s">
        <v>14</v>
      </c>
      <c r="F6" s="48" t="s">
        <v>15</v>
      </c>
      <c r="G6" s="47">
        <v>43252</v>
      </c>
      <c r="H6" s="48" t="s">
        <v>16</v>
      </c>
      <c r="I6" s="48" t="s">
        <v>17</v>
      </c>
      <c r="J6" s="45" t="s">
        <v>18</v>
      </c>
      <c r="K6" s="46" t="s">
        <v>298</v>
      </c>
      <c r="L6" s="49">
        <v>20190101</v>
      </c>
      <c r="M6" s="50">
        <v>72.02</v>
      </c>
      <c r="N6" s="51">
        <v>3</v>
      </c>
      <c r="O6" s="69" t="s">
        <v>295</v>
      </c>
    </row>
    <row r="7" spans="1:15" ht="24" customHeight="1">
      <c r="A7" s="68" t="s">
        <v>26</v>
      </c>
      <c r="B7" s="52" t="s">
        <v>35</v>
      </c>
      <c r="C7" s="53" t="s">
        <v>20</v>
      </c>
      <c r="D7" s="54">
        <v>34563</v>
      </c>
      <c r="E7" s="55" t="s">
        <v>14</v>
      </c>
      <c r="F7" s="55" t="s">
        <v>15</v>
      </c>
      <c r="G7" s="54">
        <v>43659.07</v>
      </c>
      <c r="H7" s="55" t="s">
        <v>32</v>
      </c>
      <c r="I7" s="55" t="s">
        <v>28</v>
      </c>
      <c r="J7" s="52" t="s">
        <v>29</v>
      </c>
      <c r="K7" s="53" t="s">
        <v>299</v>
      </c>
      <c r="L7" s="56">
        <v>20190121</v>
      </c>
      <c r="M7" s="57">
        <v>72.03</v>
      </c>
      <c r="N7" s="58">
        <v>1</v>
      </c>
      <c r="O7" s="70" t="s">
        <v>295</v>
      </c>
    </row>
    <row r="8" spans="1:15" ht="24" customHeight="1">
      <c r="A8" s="68" t="s">
        <v>30</v>
      </c>
      <c r="B8" s="52" t="s">
        <v>31</v>
      </c>
      <c r="C8" s="53" t="s">
        <v>20</v>
      </c>
      <c r="D8" s="54">
        <v>34471</v>
      </c>
      <c r="E8" s="55" t="s">
        <v>14</v>
      </c>
      <c r="F8" s="55" t="s">
        <v>15</v>
      </c>
      <c r="G8" s="54">
        <v>42552</v>
      </c>
      <c r="H8" s="55" t="s">
        <v>32</v>
      </c>
      <c r="I8" s="55" t="s">
        <v>28</v>
      </c>
      <c r="J8" s="52" t="s">
        <v>29</v>
      </c>
      <c r="K8" s="53" t="s">
        <v>299</v>
      </c>
      <c r="L8" s="56">
        <v>20190119</v>
      </c>
      <c r="M8" s="57">
        <v>71.72</v>
      </c>
      <c r="N8" s="58">
        <v>2</v>
      </c>
      <c r="O8" s="70" t="s">
        <v>295</v>
      </c>
    </row>
    <row r="9" spans="1:15" ht="24" customHeight="1">
      <c r="A9" s="68" t="s">
        <v>33</v>
      </c>
      <c r="B9" s="52" t="s">
        <v>34</v>
      </c>
      <c r="C9" s="53" t="s">
        <v>20</v>
      </c>
      <c r="D9" s="54">
        <v>34497</v>
      </c>
      <c r="E9" s="55" t="s">
        <v>14</v>
      </c>
      <c r="F9" s="55" t="s">
        <v>21</v>
      </c>
      <c r="G9" s="54">
        <v>43282</v>
      </c>
      <c r="H9" s="55" t="s">
        <v>32</v>
      </c>
      <c r="I9" s="55" t="s">
        <v>28</v>
      </c>
      <c r="J9" s="52" t="s">
        <v>29</v>
      </c>
      <c r="K9" s="53" t="s">
        <v>299</v>
      </c>
      <c r="L9" s="56">
        <v>20190120</v>
      </c>
      <c r="M9" s="57">
        <v>69.36</v>
      </c>
      <c r="N9" s="58">
        <v>3</v>
      </c>
      <c r="O9" s="70" t="s">
        <v>295</v>
      </c>
    </row>
    <row r="10" spans="1:15" ht="24" customHeight="1">
      <c r="A10" s="68" t="s">
        <v>36</v>
      </c>
      <c r="B10" s="45" t="s">
        <v>37</v>
      </c>
      <c r="C10" s="46" t="s">
        <v>13</v>
      </c>
      <c r="D10" s="47">
        <v>35347</v>
      </c>
      <c r="E10" s="48" t="s">
        <v>14</v>
      </c>
      <c r="F10" s="48" t="s">
        <v>15</v>
      </c>
      <c r="G10" s="47">
        <v>43657.07</v>
      </c>
      <c r="H10" s="48" t="s">
        <v>32</v>
      </c>
      <c r="I10" s="48" t="s">
        <v>28</v>
      </c>
      <c r="J10" s="45" t="s">
        <v>38</v>
      </c>
      <c r="K10" s="46" t="s">
        <v>300</v>
      </c>
      <c r="L10" s="49">
        <v>20190122</v>
      </c>
      <c r="M10" s="50">
        <v>77.41</v>
      </c>
      <c r="N10" s="51">
        <v>1</v>
      </c>
      <c r="O10" s="69" t="s">
        <v>295</v>
      </c>
    </row>
    <row r="11" spans="1:15" ht="24" customHeight="1">
      <c r="A11" s="68" t="s">
        <v>39</v>
      </c>
      <c r="B11" s="52" t="s">
        <v>117</v>
      </c>
      <c r="C11" s="53" t="s">
        <v>20</v>
      </c>
      <c r="D11" s="54">
        <v>33485</v>
      </c>
      <c r="E11" s="55" t="s">
        <v>14</v>
      </c>
      <c r="F11" s="55" t="s">
        <v>15</v>
      </c>
      <c r="G11" s="54">
        <v>43282</v>
      </c>
      <c r="H11" s="55" t="s">
        <v>56</v>
      </c>
      <c r="I11" s="55" t="s">
        <v>54</v>
      </c>
      <c r="J11" s="52" t="s">
        <v>55</v>
      </c>
      <c r="K11" s="53" t="s">
        <v>301</v>
      </c>
      <c r="L11" s="56">
        <v>20190528</v>
      </c>
      <c r="M11" s="57">
        <v>67.98</v>
      </c>
      <c r="N11" s="58">
        <v>1</v>
      </c>
      <c r="O11" s="70" t="s">
        <v>295</v>
      </c>
    </row>
    <row r="12" spans="1:15" ht="24" customHeight="1">
      <c r="A12" s="68" t="s">
        <v>43</v>
      </c>
      <c r="B12" s="52" t="s">
        <v>57</v>
      </c>
      <c r="C12" s="53" t="s">
        <v>13</v>
      </c>
      <c r="D12" s="54">
        <v>35633</v>
      </c>
      <c r="E12" s="55" t="s">
        <v>14</v>
      </c>
      <c r="F12" s="55" t="s">
        <v>15</v>
      </c>
      <c r="G12" s="54">
        <v>43618</v>
      </c>
      <c r="H12" s="55" t="s">
        <v>58</v>
      </c>
      <c r="I12" s="55" t="s">
        <v>54</v>
      </c>
      <c r="J12" s="52" t="s">
        <v>55</v>
      </c>
      <c r="K12" s="53" t="s">
        <v>302</v>
      </c>
      <c r="L12" s="56">
        <v>20190205</v>
      </c>
      <c r="M12" s="57">
        <v>67.27</v>
      </c>
      <c r="N12" s="58">
        <v>2</v>
      </c>
      <c r="O12" s="70" t="s">
        <v>295</v>
      </c>
    </row>
    <row r="13" spans="1:15" ht="24" customHeight="1">
      <c r="A13" s="68" t="s">
        <v>44</v>
      </c>
      <c r="B13" s="52" t="s">
        <v>59</v>
      </c>
      <c r="C13" s="53" t="s">
        <v>13</v>
      </c>
      <c r="D13" s="54">
        <v>35203</v>
      </c>
      <c r="E13" s="55" t="s">
        <v>14</v>
      </c>
      <c r="F13" s="55" t="s">
        <v>15</v>
      </c>
      <c r="G13" s="54">
        <v>43665.07</v>
      </c>
      <c r="H13" s="55" t="s">
        <v>60</v>
      </c>
      <c r="I13" s="55" t="s">
        <v>54</v>
      </c>
      <c r="J13" s="52" t="s">
        <v>55</v>
      </c>
      <c r="K13" s="53" t="s">
        <v>302</v>
      </c>
      <c r="L13" s="56">
        <v>20190206</v>
      </c>
      <c r="M13" s="57">
        <v>65.55</v>
      </c>
      <c r="N13" s="58">
        <v>3</v>
      </c>
      <c r="O13" s="70" t="s">
        <v>295</v>
      </c>
    </row>
    <row r="14" spans="1:15" ht="24" customHeight="1">
      <c r="A14" s="71" t="s">
        <v>79</v>
      </c>
      <c r="B14" s="60" t="s">
        <v>66</v>
      </c>
      <c r="C14" s="61" t="s">
        <v>13</v>
      </c>
      <c r="D14" s="62">
        <v>34930</v>
      </c>
      <c r="E14" s="63" t="s">
        <v>14</v>
      </c>
      <c r="F14" s="63" t="s">
        <v>15</v>
      </c>
      <c r="G14" s="62">
        <v>42898.07</v>
      </c>
      <c r="H14" s="63" t="s">
        <v>64</v>
      </c>
      <c r="I14" s="63" t="s">
        <v>61</v>
      </c>
      <c r="J14" s="60" t="s">
        <v>62</v>
      </c>
      <c r="K14" s="61" t="s">
        <v>302</v>
      </c>
      <c r="L14" s="49">
        <v>20190221</v>
      </c>
      <c r="M14" s="50">
        <v>71.58</v>
      </c>
      <c r="N14" s="51">
        <v>1</v>
      </c>
      <c r="O14" s="69" t="s">
        <v>295</v>
      </c>
    </row>
    <row r="15" spans="1:15" ht="24" customHeight="1">
      <c r="A15" s="71" t="s">
        <v>81</v>
      </c>
      <c r="B15" s="60" t="s">
        <v>63</v>
      </c>
      <c r="C15" s="61" t="s">
        <v>20</v>
      </c>
      <c r="D15" s="62">
        <v>33217</v>
      </c>
      <c r="E15" s="63" t="s">
        <v>14</v>
      </c>
      <c r="F15" s="63" t="s">
        <v>15</v>
      </c>
      <c r="G15" s="62">
        <v>42167.07</v>
      </c>
      <c r="H15" s="63" t="s">
        <v>64</v>
      </c>
      <c r="I15" s="63" t="s">
        <v>61</v>
      </c>
      <c r="J15" s="60" t="s">
        <v>62</v>
      </c>
      <c r="K15" s="61" t="s">
        <v>302</v>
      </c>
      <c r="L15" s="49">
        <v>20190210</v>
      </c>
      <c r="M15" s="50">
        <v>69.209999999999994</v>
      </c>
      <c r="N15" s="51">
        <v>2</v>
      </c>
      <c r="O15" s="69" t="s">
        <v>295</v>
      </c>
    </row>
    <row r="16" spans="1:15" ht="24" customHeight="1">
      <c r="A16" s="71" t="s">
        <v>82</v>
      </c>
      <c r="B16" s="60" t="s">
        <v>67</v>
      </c>
      <c r="C16" s="61" t="s">
        <v>13</v>
      </c>
      <c r="D16" s="62">
        <v>33416</v>
      </c>
      <c r="E16" s="63" t="s">
        <v>14</v>
      </c>
      <c r="F16" s="63" t="s">
        <v>15</v>
      </c>
      <c r="G16" s="62">
        <v>41831</v>
      </c>
      <c r="H16" s="63" t="s">
        <v>65</v>
      </c>
      <c r="I16" s="63" t="s">
        <v>61</v>
      </c>
      <c r="J16" s="60" t="s">
        <v>62</v>
      </c>
      <c r="K16" s="61" t="s">
        <v>302</v>
      </c>
      <c r="L16" s="49">
        <v>20190223</v>
      </c>
      <c r="M16" s="50">
        <v>68.55</v>
      </c>
      <c r="N16" s="51">
        <v>3</v>
      </c>
      <c r="O16" s="69" t="s">
        <v>295</v>
      </c>
    </row>
    <row r="17" spans="1:15" ht="24" customHeight="1">
      <c r="A17" s="68" t="s">
        <v>86</v>
      </c>
      <c r="B17" s="52" t="s">
        <v>121</v>
      </c>
      <c r="C17" s="53" t="s">
        <v>13</v>
      </c>
      <c r="D17" s="54">
        <v>33030</v>
      </c>
      <c r="E17" s="55" t="s">
        <v>14</v>
      </c>
      <c r="F17" s="55" t="s">
        <v>15</v>
      </c>
      <c r="G17" s="54">
        <v>41472.07</v>
      </c>
      <c r="H17" s="55" t="s">
        <v>56</v>
      </c>
      <c r="I17" s="55" t="s">
        <v>46</v>
      </c>
      <c r="J17" s="52" t="s">
        <v>84</v>
      </c>
      <c r="K17" s="53" t="s">
        <v>301</v>
      </c>
      <c r="L17" s="56">
        <v>20190612</v>
      </c>
      <c r="M17" s="57">
        <v>69.66</v>
      </c>
      <c r="N17" s="58">
        <v>1</v>
      </c>
      <c r="O17" s="70" t="s">
        <v>295</v>
      </c>
    </row>
    <row r="18" spans="1:15" ht="24" customHeight="1">
      <c r="A18" s="68" t="s">
        <v>87</v>
      </c>
      <c r="B18" s="52" t="s">
        <v>123</v>
      </c>
      <c r="C18" s="53" t="s">
        <v>13</v>
      </c>
      <c r="D18" s="54">
        <v>33682</v>
      </c>
      <c r="E18" s="55" t="s">
        <v>14</v>
      </c>
      <c r="F18" s="55" t="s">
        <v>15</v>
      </c>
      <c r="G18" s="54">
        <v>41821</v>
      </c>
      <c r="H18" s="55" t="s">
        <v>27</v>
      </c>
      <c r="I18" s="55" t="s">
        <v>46</v>
      </c>
      <c r="J18" s="52" t="s">
        <v>84</v>
      </c>
      <c r="K18" s="53" t="s">
        <v>301</v>
      </c>
      <c r="L18" s="56">
        <v>20190619</v>
      </c>
      <c r="M18" s="57">
        <v>68.75</v>
      </c>
      <c r="N18" s="58">
        <v>2</v>
      </c>
      <c r="O18" s="70" t="s">
        <v>295</v>
      </c>
    </row>
    <row r="19" spans="1:15" ht="24" customHeight="1">
      <c r="A19" s="68" t="s">
        <v>88</v>
      </c>
      <c r="B19" s="52" t="s">
        <v>122</v>
      </c>
      <c r="C19" s="53" t="s">
        <v>20</v>
      </c>
      <c r="D19" s="54">
        <v>33485</v>
      </c>
      <c r="E19" s="55" t="s">
        <v>14</v>
      </c>
      <c r="F19" s="55" t="s">
        <v>15</v>
      </c>
      <c r="G19" s="54">
        <v>42574.07</v>
      </c>
      <c r="H19" s="55" t="s">
        <v>85</v>
      </c>
      <c r="I19" s="55" t="s">
        <v>46</v>
      </c>
      <c r="J19" s="52" t="s">
        <v>84</v>
      </c>
      <c r="K19" s="53" t="s">
        <v>301</v>
      </c>
      <c r="L19" s="56">
        <v>20190616</v>
      </c>
      <c r="M19" s="57">
        <v>66.540000000000006</v>
      </c>
      <c r="N19" s="58">
        <v>3</v>
      </c>
      <c r="O19" s="70" t="s">
        <v>295</v>
      </c>
    </row>
    <row r="20" spans="1:15" ht="24" customHeight="1">
      <c r="A20" s="68" t="s">
        <v>90</v>
      </c>
      <c r="B20" s="52" t="s">
        <v>119</v>
      </c>
      <c r="C20" s="53" t="s">
        <v>13</v>
      </c>
      <c r="D20" s="54">
        <v>34396</v>
      </c>
      <c r="E20" s="55" t="s">
        <v>14</v>
      </c>
      <c r="F20" s="55" t="s">
        <v>15</v>
      </c>
      <c r="G20" s="54">
        <v>42522</v>
      </c>
      <c r="H20" s="55" t="s">
        <v>120</v>
      </c>
      <c r="I20" s="55" t="s">
        <v>46</v>
      </c>
      <c r="J20" s="52" t="s">
        <v>84</v>
      </c>
      <c r="K20" s="53" t="s">
        <v>301</v>
      </c>
      <c r="L20" s="56">
        <v>20190606</v>
      </c>
      <c r="M20" s="57">
        <v>66.33</v>
      </c>
      <c r="N20" s="58">
        <v>4</v>
      </c>
      <c r="O20" s="70" t="s">
        <v>295</v>
      </c>
    </row>
    <row r="21" spans="1:15" ht="24" customHeight="1">
      <c r="A21" s="68" t="s">
        <v>91</v>
      </c>
      <c r="B21" s="52" t="s">
        <v>124</v>
      </c>
      <c r="C21" s="53" t="s">
        <v>20</v>
      </c>
      <c r="D21" s="54">
        <v>31297</v>
      </c>
      <c r="E21" s="55" t="s">
        <v>14</v>
      </c>
      <c r="F21" s="55" t="s">
        <v>15</v>
      </c>
      <c r="G21" s="54">
        <v>40739.07</v>
      </c>
      <c r="H21" s="55" t="s">
        <v>89</v>
      </c>
      <c r="I21" s="55" t="s">
        <v>46</v>
      </c>
      <c r="J21" s="52" t="s">
        <v>84</v>
      </c>
      <c r="K21" s="53" t="s">
        <v>301</v>
      </c>
      <c r="L21" s="56">
        <v>20190620</v>
      </c>
      <c r="M21" s="57">
        <v>66.31</v>
      </c>
      <c r="N21" s="58">
        <v>5</v>
      </c>
      <c r="O21" s="70" t="s">
        <v>295</v>
      </c>
    </row>
    <row r="22" spans="1:15" ht="24" customHeight="1">
      <c r="A22" s="68" t="s">
        <v>92</v>
      </c>
      <c r="B22" s="52" t="s">
        <v>118</v>
      </c>
      <c r="C22" s="53" t="s">
        <v>13</v>
      </c>
      <c r="D22" s="54">
        <v>32091</v>
      </c>
      <c r="E22" s="55" t="s">
        <v>14</v>
      </c>
      <c r="F22" s="55" t="s">
        <v>15</v>
      </c>
      <c r="G22" s="54">
        <v>40725</v>
      </c>
      <c r="H22" s="55" t="s">
        <v>85</v>
      </c>
      <c r="I22" s="55" t="s">
        <v>46</v>
      </c>
      <c r="J22" s="52" t="s">
        <v>84</v>
      </c>
      <c r="K22" s="53" t="s">
        <v>301</v>
      </c>
      <c r="L22" s="56">
        <v>20190604</v>
      </c>
      <c r="M22" s="57">
        <v>64.66</v>
      </c>
      <c r="N22" s="58">
        <v>6</v>
      </c>
      <c r="O22" s="70" t="s">
        <v>295</v>
      </c>
    </row>
    <row r="23" spans="1:15" ht="24" customHeight="1">
      <c r="A23" s="71" t="s">
        <v>111</v>
      </c>
      <c r="B23" s="60" t="s">
        <v>138</v>
      </c>
      <c r="C23" s="61" t="s">
        <v>13</v>
      </c>
      <c r="D23" s="62">
        <v>33112</v>
      </c>
      <c r="E23" s="63" t="s">
        <v>14</v>
      </c>
      <c r="F23" s="63" t="s">
        <v>15</v>
      </c>
      <c r="G23" s="62">
        <v>41821</v>
      </c>
      <c r="H23" s="63" t="s">
        <v>76</v>
      </c>
      <c r="I23" s="63" t="s">
        <v>80</v>
      </c>
      <c r="J23" s="60" t="s">
        <v>78</v>
      </c>
      <c r="K23" s="61" t="s">
        <v>301</v>
      </c>
      <c r="L23" s="49">
        <v>20190808</v>
      </c>
      <c r="M23" s="50">
        <v>70.81</v>
      </c>
      <c r="N23" s="51">
        <v>1</v>
      </c>
      <c r="O23" s="69" t="s">
        <v>295</v>
      </c>
    </row>
    <row r="24" spans="1:15" ht="24" customHeight="1">
      <c r="A24" s="71" t="s">
        <v>112</v>
      </c>
      <c r="B24" s="60" t="s">
        <v>125</v>
      </c>
      <c r="C24" s="61" t="s">
        <v>20</v>
      </c>
      <c r="D24" s="62">
        <v>33442</v>
      </c>
      <c r="E24" s="63" t="s">
        <v>14</v>
      </c>
      <c r="F24" s="63" t="s">
        <v>15</v>
      </c>
      <c r="G24" s="62">
        <v>43647</v>
      </c>
      <c r="H24" s="63" t="s">
        <v>32</v>
      </c>
      <c r="I24" s="63" t="s">
        <v>77</v>
      </c>
      <c r="J24" s="60" t="s">
        <v>78</v>
      </c>
      <c r="K24" s="61" t="s">
        <v>301</v>
      </c>
      <c r="L24" s="49">
        <v>20190713</v>
      </c>
      <c r="M24" s="50">
        <v>69.14</v>
      </c>
      <c r="N24" s="51">
        <v>2</v>
      </c>
      <c r="O24" s="69" t="s">
        <v>295</v>
      </c>
    </row>
    <row r="25" spans="1:15" ht="24" customHeight="1">
      <c r="A25" s="71" t="s">
        <v>113</v>
      </c>
      <c r="B25" s="60" t="s">
        <v>139</v>
      </c>
      <c r="C25" s="61" t="s">
        <v>13</v>
      </c>
      <c r="D25" s="62">
        <v>35426</v>
      </c>
      <c r="E25" s="63" t="s">
        <v>14</v>
      </c>
      <c r="F25" s="63" t="s">
        <v>15</v>
      </c>
      <c r="G25" s="62">
        <v>43659.07</v>
      </c>
      <c r="H25" s="63" t="s">
        <v>76</v>
      </c>
      <c r="I25" s="63" t="s">
        <v>77</v>
      </c>
      <c r="J25" s="60" t="s">
        <v>78</v>
      </c>
      <c r="K25" s="61" t="s">
        <v>301</v>
      </c>
      <c r="L25" s="49">
        <v>20190820</v>
      </c>
      <c r="M25" s="50">
        <v>68.53</v>
      </c>
      <c r="N25" s="51">
        <v>3</v>
      </c>
      <c r="O25" s="69" t="s">
        <v>295</v>
      </c>
    </row>
    <row r="26" spans="1:15" ht="24" customHeight="1">
      <c r="A26" s="71" t="s">
        <v>114</v>
      </c>
      <c r="B26" s="60" t="s">
        <v>126</v>
      </c>
      <c r="C26" s="61" t="s">
        <v>13</v>
      </c>
      <c r="D26" s="62">
        <v>35766</v>
      </c>
      <c r="E26" s="63" t="s">
        <v>14</v>
      </c>
      <c r="F26" s="63" t="s">
        <v>15</v>
      </c>
      <c r="G26" s="62">
        <v>43626.07</v>
      </c>
      <c r="H26" s="63" t="s">
        <v>127</v>
      </c>
      <c r="I26" s="63" t="s">
        <v>83</v>
      </c>
      <c r="J26" s="60" t="s">
        <v>78</v>
      </c>
      <c r="K26" s="61" t="s">
        <v>301</v>
      </c>
      <c r="L26" s="49">
        <v>20190715</v>
      </c>
      <c r="M26" s="50">
        <v>68.11</v>
      </c>
      <c r="N26" s="51">
        <v>4</v>
      </c>
      <c r="O26" s="69" t="s">
        <v>295</v>
      </c>
    </row>
    <row r="27" spans="1:15" ht="24" customHeight="1">
      <c r="A27" s="71" t="s">
        <v>115</v>
      </c>
      <c r="B27" s="60" t="s">
        <v>143</v>
      </c>
      <c r="C27" s="61" t="s">
        <v>13</v>
      </c>
      <c r="D27" s="62">
        <v>35249</v>
      </c>
      <c r="E27" s="63" t="s">
        <v>14</v>
      </c>
      <c r="F27" s="63" t="s">
        <v>15</v>
      </c>
      <c r="G27" s="62">
        <v>43295.07</v>
      </c>
      <c r="H27" s="63" t="s">
        <v>53</v>
      </c>
      <c r="I27" s="63" t="s">
        <v>83</v>
      </c>
      <c r="J27" s="60" t="s">
        <v>78</v>
      </c>
      <c r="K27" s="61" t="s">
        <v>302</v>
      </c>
      <c r="L27" s="49">
        <v>20190828</v>
      </c>
      <c r="M27" s="50">
        <v>68.03</v>
      </c>
      <c r="N27" s="51">
        <v>5</v>
      </c>
      <c r="O27" s="69" t="s">
        <v>295</v>
      </c>
    </row>
    <row r="28" spans="1:15" ht="24" customHeight="1">
      <c r="A28" s="71" t="s">
        <v>116</v>
      </c>
      <c r="B28" s="60" t="s">
        <v>133</v>
      </c>
      <c r="C28" s="61" t="s">
        <v>20</v>
      </c>
      <c r="D28" s="62">
        <v>35014</v>
      </c>
      <c r="E28" s="63" t="s">
        <v>14</v>
      </c>
      <c r="F28" s="63" t="s">
        <v>15</v>
      </c>
      <c r="G28" s="62">
        <v>43648.07</v>
      </c>
      <c r="H28" s="63" t="s">
        <v>65</v>
      </c>
      <c r="I28" s="63" t="s">
        <v>83</v>
      </c>
      <c r="J28" s="60" t="s">
        <v>78</v>
      </c>
      <c r="K28" s="61" t="s">
        <v>301</v>
      </c>
      <c r="L28" s="49">
        <v>20190725</v>
      </c>
      <c r="M28" s="50">
        <v>67.89</v>
      </c>
      <c r="N28" s="51">
        <v>6</v>
      </c>
      <c r="O28" s="69" t="s">
        <v>295</v>
      </c>
    </row>
    <row r="29" spans="1:15" ht="24" customHeight="1">
      <c r="A29" s="68" t="s">
        <v>128</v>
      </c>
      <c r="B29" s="52" t="s">
        <v>68</v>
      </c>
      <c r="C29" s="53" t="s">
        <v>13</v>
      </c>
      <c r="D29" s="54">
        <v>35132</v>
      </c>
      <c r="E29" s="55" t="s">
        <v>14</v>
      </c>
      <c r="F29" s="55" t="s">
        <v>15</v>
      </c>
      <c r="G29" s="54">
        <v>43292.07</v>
      </c>
      <c r="H29" s="55" t="s">
        <v>69</v>
      </c>
      <c r="I29" s="55" t="s">
        <v>70</v>
      </c>
      <c r="J29" s="52" t="s">
        <v>71</v>
      </c>
      <c r="K29" s="53" t="s">
        <v>302</v>
      </c>
      <c r="L29" s="56">
        <v>20190226</v>
      </c>
      <c r="M29" s="57">
        <v>66.86</v>
      </c>
      <c r="N29" s="58">
        <v>1</v>
      </c>
      <c r="O29" s="70" t="s">
        <v>295</v>
      </c>
    </row>
    <row r="30" spans="1:15" ht="24" customHeight="1">
      <c r="A30" s="68" t="s">
        <v>129</v>
      </c>
      <c r="B30" s="52" t="s">
        <v>72</v>
      </c>
      <c r="C30" s="53" t="s">
        <v>20</v>
      </c>
      <c r="D30" s="54">
        <v>33753</v>
      </c>
      <c r="E30" s="55" t="s">
        <v>14</v>
      </c>
      <c r="F30" s="55" t="s">
        <v>15</v>
      </c>
      <c r="G30" s="54">
        <v>43298.07</v>
      </c>
      <c r="H30" s="55" t="s">
        <v>73</v>
      </c>
      <c r="I30" s="55" t="s">
        <v>70</v>
      </c>
      <c r="J30" s="52" t="s">
        <v>71</v>
      </c>
      <c r="K30" s="53" t="s">
        <v>302</v>
      </c>
      <c r="L30" s="56">
        <v>20190227</v>
      </c>
      <c r="M30" s="57">
        <v>66.8</v>
      </c>
      <c r="N30" s="58">
        <v>2</v>
      </c>
      <c r="O30" s="70" t="s">
        <v>295</v>
      </c>
    </row>
    <row r="31" spans="1:15" ht="24" customHeight="1">
      <c r="A31" s="68" t="s">
        <v>130</v>
      </c>
      <c r="B31" s="52" t="s">
        <v>74</v>
      </c>
      <c r="C31" s="53" t="s">
        <v>13</v>
      </c>
      <c r="D31" s="54">
        <v>34373</v>
      </c>
      <c r="E31" s="55" t="s">
        <v>14</v>
      </c>
      <c r="F31" s="55" t="s">
        <v>15</v>
      </c>
      <c r="G31" s="54">
        <v>42533.07</v>
      </c>
      <c r="H31" s="55" t="s">
        <v>75</v>
      </c>
      <c r="I31" s="55" t="s">
        <v>70</v>
      </c>
      <c r="J31" s="52" t="s">
        <v>71</v>
      </c>
      <c r="K31" s="53" t="s">
        <v>302</v>
      </c>
      <c r="L31" s="56">
        <v>20190228</v>
      </c>
      <c r="M31" s="57">
        <v>65.209999999999994</v>
      </c>
      <c r="N31" s="58">
        <v>3</v>
      </c>
      <c r="O31" s="70" t="s">
        <v>295</v>
      </c>
    </row>
    <row r="32" spans="1:15" ht="24" customHeight="1">
      <c r="A32" s="71" t="s">
        <v>131</v>
      </c>
      <c r="B32" s="60" t="s">
        <v>93</v>
      </c>
      <c r="C32" s="61" t="s">
        <v>20</v>
      </c>
      <c r="D32" s="62">
        <v>33761</v>
      </c>
      <c r="E32" s="63" t="s">
        <v>14</v>
      </c>
      <c r="F32" s="63" t="s">
        <v>15</v>
      </c>
      <c r="G32" s="62">
        <v>42553</v>
      </c>
      <c r="H32" s="63" t="s">
        <v>53</v>
      </c>
      <c r="I32" s="63" t="s">
        <v>94</v>
      </c>
      <c r="J32" s="60" t="s">
        <v>95</v>
      </c>
      <c r="K32" s="61" t="s">
        <v>302</v>
      </c>
      <c r="L32" s="49">
        <v>20190401</v>
      </c>
      <c r="M32" s="50">
        <v>68.37</v>
      </c>
      <c r="N32" s="51">
        <v>1</v>
      </c>
      <c r="O32" s="69" t="s">
        <v>295</v>
      </c>
    </row>
    <row r="33" spans="1:15" ht="24" customHeight="1">
      <c r="A33" s="71" t="s">
        <v>132</v>
      </c>
      <c r="B33" s="60" t="s">
        <v>105</v>
      </c>
      <c r="C33" s="61" t="s">
        <v>20</v>
      </c>
      <c r="D33" s="62">
        <v>32336</v>
      </c>
      <c r="E33" s="63" t="s">
        <v>45</v>
      </c>
      <c r="F33" s="63" t="s">
        <v>21</v>
      </c>
      <c r="G33" s="62">
        <v>40361.07</v>
      </c>
      <c r="H33" s="63" t="s">
        <v>106</v>
      </c>
      <c r="I33" s="63" t="s">
        <v>107</v>
      </c>
      <c r="J33" s="60" t="s">
        <v>95</v>
      </c>
      <c r="K33" s="61" t="s">
        <v>302</v>
      </c>
      <c r="L33" s="49">
        <v>20190416</v>
      </c>
      <c r="M33" s="50">
        <v>68</v>
      </c>
      <c r="N33" s="51">
        <v>2</v>
      </c>
      <c r="O33" s="69" t="s">
        <v>295</v>
      </c>
    </row>
    <row r="34" spans="1:15" ht="24" customHeight="1">
      <c r="A34" s="71" t="s">
        <v>134</v>
      </c>
      <c r="B34" s="60" t="s">
        <v>102</v>
      </c>
      <c r="C34" s="61" t="s">
        <v>20</v>
      </c>
      <c r="D34" s="62">
        <v>32327</v>
      </c>
      <c r="E34" s="63" t="s">
        <v>45</v>
      </c>
      <c r="F34" s="63" t="s">
        <v>21</v>
      </c>
      <c r="G34" s="62">
        <v>40364</v>
      </c>
      <c r="H34" s="63" t="s">
        <v>103</v>
      </c>
      <c r="I34" s="63" t="s">
        <v>104</v>
      </c>
      <c r="J34" s="60" t="s">
        <v>95</v>
      </c>
      <c r="K34" s="61" t="s">
        <v>302</v>
      </c>
      <c r="L34" s="49">
        <v>20190412</v>
      </c>
      <c r="M34" s="50">
        <v>67.790000000000006</v>
      </c>
      <c r="N34" s="51">
        <v>3</v>
      </c>
      <c r="O34" s="69" t="s">
        <v>295</v>
      </c>
    </row>
    <row r="35" spans="1:15" ht="24" customHeight="1">
      <c r="A35" s="71" t="s">
        <v>135</v>
      </c>
      <c r="B35" s="60" t="s">
        <v>108</v>
      </c>
      <c r="C35" s="61" t="s">
        <v>20</v>
      </c>
      <c r="D35" s="62">
        <v>33714</v>
      </c>
      <c r="E35" s="63" t="s">
        <v>45</v>
      </c>
      <c r="F35" s="63" t="s">
        <v>21</v>
      </c>
      <c r="G35" s="62">
        <v>42199.07</v>
      </c>
      <c r="H35" s="63" t="s">
        <v>109</v>
      </c>
      <c r="I35" s="63" t="s">
        <v>110</v>
      </c>
      <c r="J35" s="60" t="s">
        <v>95</v>
      </c>
      <c r="K35" s="61" t="s">
        <v>302</v>
      </c>
      <c r="L35" s="49">
        <v>20190417</v>
      </c>
      <c r="M35" s="50">
        <v>67.12</v>
      </c>
      <c r="N35" s="51">
        <v>4</v>
      </c>
      <c r="O35" s="69" t="s">
        <v>295</v>
      </c>
    </row>
    <row r="36" spans="1:15" ht="24" customHeight="1">
      <c r="A36" s="71" t="s">
        <v>136</v>
      </c>
      <c r="B36" s="60" t="s">
        <v>99</v>
      </c>
      <c r="C36" s="61" t="s">
        <v>20</v>
      </c>
      <c r="D36" s="62">
        <v>33878</v>
      </c>
      <c r="E36" s="63" t="s">
        <v>45</v>
      </c>
      <c r="F36" s="63" t="s">
        <v>21</v>
      </c>
      <c r="G36" s="62">
        <v>41480.07</v>
      </c>
      <c r="H36" s="63" t="s">
        <v>100</v>
      </c>
      <c r="I36" s="63" t="s">
        <v>101</v>
      </c>
      <c r="J36" s="60" t="s">
        <v>95</v>
      </c>
      <c r="K36" s="61" t="s">
        <v>302</v>
      </c>
      <c r="L36" s="49">
        <v>20190406</v>
      </c>
      <c r="M36" s="50">
        <v>67.03</v>
      </c>
      <c r="N36" s="51">
        <v>5</v>
      </c>
      <c r="O36" s="69" t="s">
        <v>295</v>
      </c>
    </row>
    <row r="37" spans="1:15" ht="24" customHeight="1">
      <c r="A37" s="71" t="s">
        <v>137</v>
      </c>
      <c r="B37" s="60" t="s">
        <v>96</v>
      </c>
      <c r="C37" s="61" t="s">
        <v>20</v>
      </c>
      <c r="D37" s="62">
        <v>35044</v>
      </c>
      <c r="E37" s="63" t="s">
        <v>45</v>
      </c>
      <c r="F37" s="63" t="s">
        <v>21</v>
      </c>
      <c r="G37" s="62">
        <v>42918</v>
      </c>
      <c r="H37" s="63" t="s">
        <v>97</v>
      </c>
      <c r="I37" s="63" t="s">
        <v>98</v>
      </c>
      <c r="J37" s="60" t="s">
        <v>95</v>
      </c>
      <c r="K37" s="61" t="s">
        <v>302</v>
      </c>
      <c r="L37" s="49">
        <v>20190405</v>
      </c>
      <c r="M37" s="50">
        <v>65.67</v>
      </c>
      <c r="N37" s="51">
        <v>6</v>
      </c>
      <c r="O37" s="69" t="s">
        <v>295</v>
      </c>
    </row>
    <row r="38" spans="1:15" ht="24" customHeight="1">
      <c r="A38" s="68" t="s">
        <v>140</v>
      </c>
      <c r="B38" s="52" t="s">
        <v>50</v>
      </c>
      <c r="C38" s="53" t="s">
        <v>20</v>
      </c>
      <c r="D38" s="54">
        <v>33920</v>
      </c>
      <c r="E38" s="55" t="s">
        <v>45</v>
      </c>
      <c r="F38" s="55" t="s">
        <v>21</v>
      </c>
      <c r="G38" s="54">
        <v>42156</v>
      </c>
      <c r="H38" s="55" t="s">
        <v>51</v>
      </c>
      <c r="I38" s="55" t="s">
        <v>52</v>
      </c>
      <c r="J38" s="52" t="s">
        <v>42</v>
      </c>
      <c r="K38" s="53" t="s">
        <v>302</v>
      </c>
      <c r="L38" s="56">
        <v>20190128</v>
      </c>
      <c r="M38" s="57">
        <v>71.88</v>
      </c>
      <c r="N38" s="58">
        <v>1</v>
      </c>
      <c r="O38" s="70" t="s">
        <v>295</v>
      </c>
    </row>
    <row r="39" spans="1:15" ht="24" customHeight="1">
      <c r="A39" s="68" t="s">
        <v>141</v>
      </c>
      <c r="B39" s="52" t="s">
        <v>47</v>
      </c>
      <c r="C39" s="53" t="s">
        <v>13</v>
      </c>
      <c r="D39" s="54">
        <v>33478</v>
      </c>
      <c r="E39" s="55" t="s">
        <v>45</v>
      </c>
      <c r="F39" s="55" t="s">
        <v>21</v>
      </c>
      <c r="G39" s="54">
        <v>41821</v>
      </c>
      <c r="H39" s="55" t="s">
        <v>48</v>
      </c>
      <c r="I39" s="55" t="s">
        <v>49</v>
      </c>
      <c r="J39" s="52" t="s">
        <v>42</v>
      </c>
      <c r="K39" s="53" t="s">
        <v>302</v>
      </c>
      <c r="L39" s="56">
        <v>20190127</v>
      </c>
      <c r="M39" s="57">
        <v>71.09</v>
      </c>
      <c r="N39" s="58">
        <v>2</v>
      </c>
      <c r="O39" s="70" t="s">
        <v>295</v>
      </c>
    </row>
    <row r="40" spans="1:15" ht="24" customHeight="1">
      <c r="A40" s="68" t="s">
        <v>142</v>
      </c>
      <c r="B40" s="52" t="s">
        <v>40</v>
      </c>
      <c r="C40" s="53" t="s">
        <v>13</v>
      </c>
      <c r="D40" s="54">
        <v>34614</v>
      </c>
      <c r="E40" s="55" t="s">
        <v>14</v>
      </c>
      <c r="F40" s="55" t="s">
        <v>15</v>
      </c>
      <c r="G40" s="54">
        <v>42932.07</v>
      </c>
      <c r="H40" s="55" t="s">
        <v>27</v>
      </c>
      <c r="I40" s="55" t="s">
        <v>41</v>
      </c>
      <c r="J40" s="52" t="s">
        <v>42</v>
      </c>
      <c r="K40" s="53" t="s">
        <v>302</v>
      </c>
      <c r="L40" s="56">
        <v>20190123</v>
      </c>
      <c r="M40" s="57">
        <v>67.67</v>
      </c>
      <c r="N40" s="58">
        <v>3</v>
      </c>
      <c r="O40" s="70" t="s">
        <v>295</v>
      </c>
    </row>
    <row r="41" spans="1:15" ht="24" customHeight="1">
      <c r="A41" s="72" t="s">
        <v>145</v>
      </c>
      <c r="B41" s="73">
        <f>SUBTOTAL(103,表1[姓名])</f>
        <v>37</v>
      </c>
      <c r="C41" s="74"/>
      <c r="D41" s="74"/>
      <c r="E41" s="74"/>
      <c r="F41" s="74"/>
      <c r="G41" s="74"/>
      <c r="H41" s="74"/>
      <c r="I41" s="74"/>
      <c r="J41" s="75"/>
      <c r="K41" s="74"/>
      <c r="L41" s="76"/>
      <c r="M41" s="77"/>
      <c r="N41" s="78"/>
      <c r="O41" s="79"/>
    </row>
  </sheetData>
  <sheetProtection sheet="1" objects="1" scenarios="1" deleteRows="0" sort="0" autoFilter="0"/>
  <sortState ref="A4:AF239">
    <sortCondition ref="J4"/>
  </sortState>
  <mergeCells count="1">
    <mergeCell ref="A1:O1"/>
  </mergeCells>
  <phoneticPr fontId="22" type="noConversion"/>
  <conditionalFormatting sqref="C4:C40">
    <cfRule type="expression" dxfId="42" priority="49" stopIfTrue="1">
      <formula>C4="？"</formula>
    </cfRule>
  </conditionalFormatting>
  <conditionalFormatting sqref="D4:D40">
    <cfRule type="expression" dxfId="41" priority="39" stopIfTrue="1">
      <formula>LEN(TRIM(D4))=0</formula>
    </cfRule>
    <cfRule type="cellIs" dxfId="40" priority="40" stopIfTrue="1" operator="equal">
      <formula>"(无证号)"</formula>
    </cfRule>
  </conditionalFormatting>
  <conditionalFormatting sqref="A6:B6 A8:B8 A10:B10 A12:B12 A14:B14 A16:B16 A18:B18 A20:B20 A22:B22 A24:B24 A26:B26 A28:B28 A30:B30 A32:B32 A34:B34 A36:B36 A38:B38 A40:B40 A4:B4 E4:J40">
    <cfRule type="containsBlanks" dxfId="39" priority="38" stopIfTrue="1">
      <formula>LEN(TRIM(A4))=0</formula>
    </cfRule>
  </conditionalFormatting>
  <conditionalFormatting sqref="K4:K40">
    <cfRule type="cellIs" dxfId="38" priority="43" stopIfTrue="1" operator="equal">
      <formula>"(请输职位代码)"</formula>
    </cfRule>
    <cfRule type="expression" dxfId="37" priority="44" stopIfTrue="1">
      <formula>LEN(TRIM(K4))=0</formula>
    </cfRule>
  </conditionalFormatting>
  <conditionalFormatting sqref="A5:B5 A7:B7 A9:B9 A11:B11 A13:B13 A15:B15 A17:B17 A19:B19 A21:B21 A23:B23 A25:B25 A27:B27 A29:B29 A31:B31 A33:B33 A35:B35 A37:B37 A39:B39">
    <cfRule type="containsBlanks" dxfId="36" priority="9" stopIfTrue="1">
      <formula>LEN(TRIM(A5))=0</formula>
    </cfRule>
  </conditionalFormatting>
  <dataValidations xWindow="859" yWindow="301" count="6">
    <dataValidation allowBlank="1" showInputMessage="1" showErrorMessage="1" promptTitle="【请与身份证校对】" prompt="_x000a_自动生成项_x000a_请不要修改内部公式" sqref="D4:D40"/>
    <dataValidation type="list" allowBlank="1" showInputMessage="1" showErrorMessage="1" sqref="E4:E40">
      <formula1>"本科,大专,中专,中职"</formula1>
    </dataValidation>
    <dataValidation type="list" allowBlank="1" showInputMessage="1" showErrorMessage="1" sqref="F4:F40">
      <formula1>"无,学士,硕士,博士"</formula1>
    </dataValidation>
    <dataValidation allowBlank="1" showInputMessage="1" showErrorMessage="1" promptTitle="请按格式录入" prompt="_x000a_如：某考生于2002年7月毕业_x000a_则输入：2002-7 _x000a_ 或 2002/7_x000a_ 或 2002年7月" sqref="G4:G40"/>
    <dataValidation allowBlank="1" showInputMessage="1" showErrorMessage="1" promptTitle="注意：" prompt="_x000a_请按照考生提供的《毕业证》的院校名称完整填写" sqref="H4:H40"/>
    <dataValidation type="list" allowBlank="1" showInputMessage="1" showErrorMessage="1" errorTitle="错误" error="请认真校对职位代码。非常重要！" promptTitle="非常重要" prompt="_x000a_请校对！" sqref="J4:J40">
      <formula1>岗位代码源</formula1>
    </dataValidation>
  </dataValidations>
  <printOptions horizontalCentered="1"/>
  <pageMargins left="0.31458333333333299" right="0.35416666666666702" top="0.88" bottom="0.42" header="0.71" footer="0.196527777777778"/>
  <pageSetup paperSize="9" fitToHeight="0" pageOrder="overThenDown" orientation="landscape" blackAndWhite="1" r:id="rId1"/>
  <headerFooter alignWithMargins="0">
    <oddFooter>&amp;C&amp;8第 &amp;P 页，共 &amp;N 页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73"/>
  <sheetViews>
    <sheetView showZeros="0" topLeftCell="D76" workbookViewId="0">
      <selection activeCell="G8" sqref="G8"/>
    </sheetView>
  </sheetViews>
  <sheetFormatPr defaultColWidth="9" defaultRowHeight="20.25"/>
  <cols>
    <col min="1" max="1" width="4.875" style="5" hidden="1" customWidth="1"/>
    <col min="2" max="2" width="5.875" style="5" hidden="1" customWidth="1"/>
    <col min="3" max="3" width="4" style="6" hidden="1" customWidth="1"/>
    <col min="4" max="4" width="8.75" style="5" customWidth="1"/>
    <col min="5" max="5" width="3.875" style="7" customWidth="1"/>
    <col min="6" max="6" width="17.375" style="8" customWidth="1"/>
    <col min="7" max="7" width="27.625" style="9" customWidth="1"/>
    <col min="8" max="8" width="4.75" style="10" customWidth="1"/>
    <col min="9" max="9" width="6.625" style="11" customWidth="1"/>
    <col min="10" max="10" width="7.625" style="10" customWidth="1"/>
    <col min="11" max="11" width="6" style="12" customWidth="1"/>
    <col min="12" max="12" width="5" style="10" customWidth="1"/>
    <col min="13" max="13" width="5.5" style="10" customWidth="1"/>
    <col min="14" max="14" width="5.625" style="10" customWidth="1"/>
    <col min="15" max="15" width="7.625" style="13" customWidth="1"/>
    <col min="16" max="16" width="6" style="14" customWidth="1"/>
    <col min="17" max="16384" width="9" style="14"/>
  </cols>
  <sheetData>
    <row r="1" spans="1:15" ht="42.75" customHeight="1">
      <c r="A1" s="81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7.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9.75" customHeight="1">
      <c r="A3" s="15"/>
      <c r="B3" s="16"/>
      <c r="C3" s="16"/>
      <c r="D3" s="16"/>
      <c r="E3" s="16"/>
      <c r="F3" s="16"/>
      <c r="G3" s="16"/>
      <c r="H3" s="17"/>
      <c r="I3" s="29"/>
      <c r="J3" s="30"/>
      <c r="K3" s="31"/>
      <c r="L3" s="30"/>
      <c r="M3" s="30"/>
      <c r="N3" s="30"/>
      <c r="O3" s="32"/>
    </row>
    <row r="4" spans="1:15" ht="99.75" customHeight="1">
      <c r="A4" s="18" t="s">
        <v>147</v>
      </c>
      <c r="B4" s="18" t="s">
        <v>148</v>
      </c>
      <c r="C4" s="18" t="s">
        <v>149</v>
      </c>
      <c r="D4" s="18" t="s">
        <v>150</v>
      </c>
      <c r="E4" s="19" t="s">
        <v>151</v>
      </c>
      <c r="F4" s="20" t="s">
        <v>152</v>
      </c>
      <c r="G4" s="18" t="s">
        <v>153</v>
      </c>
      <c r="H4" s="21" t="s">
        <v>154</v>
      </c>
      <c r="I4" s="33" t="s">
        <v>155</v>
      </c>
      <c r="J4" s="34" t="s">
        <v>156</v>
      </c>
      <c r="K4" s="34" t="s">
        <v>157</v>
      </c>
      <c r="L4" s="34" t="s">
        <v>158</v>
      </c>
      <c r="M4" s="34" t="s">
        <v>159</v>
      </c>
      <c r="N4" s="34" t="s">
        <v>160</v>
      </c>
      <c r="O4" s="35" t="s">
        <v>161</v>
      </c>
    </row>
    <row r="5" spans="1:15" s="4" customFormat="1" ht="27.75" customHeight="1">
      <c r="A5" s="22"/>
      <c r="B5" s="22"/>
      <c r="C5" s="23"/>
      <c r="D5" s="23" t="s">
        <v>162</v>
      </c>
      <c r="E5" s="24" t="s">
        <v>144</v>
      </c>
      <c r="F5" s="25" t="s">
        <v>163</v>
      </c>
      <c r="G5" s="26" t="s">
        <v>164</v>
      </c>
      <c r="H5" s="27">
        <v>1</v>
      </c>
      <c r="I5" s="36" t="str">
        <f>A5&amp;C5&amp;E5</f>
        <v>A01</v>
      </c>
      <c r="J5" s="37" t="e">
        <f t="shared" ref="J5:J36" si="0">VLOOKUP(I5,报名结果表,1,FALSE)</f>
        <v>#NAME?</v>
      </c>
      <c r="K5" s="37" t="e">
        <f t="shared" ref="K5:K36" si="1">VLOOKUP(I5,报名结果表,7,FALSE)</f>
        <v>#NAME?</v>
      </c>
      <c r="L5" s="38">
        <f>H5</f>
        <v>1</v>
      </c>
      <c r="M5" s="39" t="e">
        <f>IF((K5&gt;=(L5*3)),,IF(K5&lt;3,L5,))</f>
        <v>#NAME?</v>
      </c>
      <c r="N5" s="39" t="e">
        <f>IF((K5&gt;=(L5*3)),,IF(K5&lt;3,,L5-INT(K5/3)))</f>
        <v>#NAME?</v>
      </c>
      <c r="O5" s="39" t="e">
        <f>L5-M5-N5</f>
        <v>#NAME?</v>
      </c>
    </row>
    <row r="6" spans="1:15" s="4" customFormat="1" ht="27.75" customHeight="1">
      <c r="A6" s="22"/>
      <c r="B6" s="22"/>
      <c r="C6" s="23"/>
      <c r="D6" s="23" t="s">
        <v>162</v>
      </c>
      <c r="E6" s="24" t="s">
        <v>18</v>
      </c>
      <c r="F6" s="25" t="s">
        <v>165</v>
      </c>
      <c r="G6" s="26" t="s">
        <v>166</v>
      </c>
      <c r="H6" s="27">
        <v>1</v>
      </c>
      <c r="I6" s="36" t="str">
        <f t="shared" ref="I6:I69" si="2">A6&amp;C6&amp;E6</f>
        <v>A02</v>
      </c>
      <c r="J6" s="37" t="e">
        <f t="shared" si="0"/>
        <v>#NAME?</v>
      </c>
      <c r="K6" s="37" t="e">
        <f t="shared" si="1"/>
        <v>#NAME?</v>
      </c>
      <c r="L6" s="38">
        <f t="shared" ref="L6:L69" si="3">H6</f>
        <v>1</v>
      </c>
      <c r="M6" s="39" t="e">
        <f t="shared" ref="M6:M69" si="4">IF((K6&gt;=(L6*3)),,IF(K6&lt;3,L6,))</f>
        <v>#NAME?</v>
      </c>
      <c r="N6" s="39" t="e">
        <f t="shared" ref="N6:N69" si="5">IF((K6&gt;=(L6*3)),,IF(K6&lt;3,,L6-INT(K6/3)))</f>
        <v>#NAME?</v>
      </c>
      <c r="O6" s="39" t="e">
        <f t="shared" ref="O6:O69" si="6">L6-M6-N6</f>
        <v>#NAME?</v>
      </c>
    </row>
    <row r="7" spans="1:15" s="4" customFormat="1" ht="27.75" customHeight="1">
      <c r="A7" s="22"/>
      <c r="B7" s="22"/>
      <c r="C7" s="23"/>
      <c r="D7" s="23" t="s">
        <v>162</v>
      </c>
      <c r="E7" s="24" t="s">
        <v>29</v>
      </c>
      <c r="F7" s="25" t="s">
        <v>165</v>
      </c>
      <c r="G7" s="26" t="s">
        <v>167</v>
      </c>
      <c r="H7" s="27">
        <v>1</v>
      </c>
      <c r="I7" s="36" t="str">
        <f t="shared" si="2"/>
        <v>A03</v>
      </c>
      <c r="J7" s="37" t="e">
        <f t="shared" si="0"/>
        <v>#NAME?</v>
      </c>
      <c r="K7" s="37" t="e">
        <f t="shared" si="1"/>
        <v>#NAME?</v>
      </c>
      <c r="L7" s="38">
        <f t="shared" si="3"/>
        <v>1</v>
      </c>
      <c r="M7" s="39" t="e">
        <f t="shared" si="4"/>
        <v>#NAME?</v>
      </c>
      <c r="N7" s="39" t="e">
        <f t="shared" si="5"/>
        <v>#NAME?</v>
      </c>
      <c r="O7" s="39" t="e">
        <f t="shared" si="6"/>
        <v>#NAME?</v>
      </c>
    </row>
    <row r="8" spans="1:15" s="4" customFormat="1" ht="27.75" customHeight="1">
      <c r="A8" s="22"/>
      <c r="B8" s="22"/>
      <c r="C8" s="23"/>
      <c r="D8" s="23" t="s">
        <v>162</v>
      </c>
      <c r="E8" s="24" t="s">
        <v>38</v>
      </c>
      <c r="F8" s="25" t="s">
        <v>168</v>
      </c>
      <c r="G8" s="26" t="s">
        <v>169</v>
      </c>
      <c r="H8" s="27">
        <v>1</v>
      </c>
      <c r="I8" s="36" t="str">
        <f t="shared" si="2"/>
        <v>A04</v>
      </c>
      <c r="J8" s="37" t="e">
        <f t="shared" si="0"/>
        <v>#NAME?</v>
      </c>
      <c r="K8" s="37" t="e">
        <f t="shared" si="1"/>
        <v>#NAME?</v>
      </c>
      <c r="L8" s="38">
        <f t="shared" si="3"/>
        <v>1</v>
      </c>
      <c r="M8" s="39" t="e">
        <f t="shared" si="4"/>
        <v>#NAME?</v>
      </c>
      <c r="N8" s="39" t="e">
        <f t="shared" si="5"/>
        <v>#NAME?</v>
      </c>
      <c r="O8" s="39" t="e">
        <f t="shared" si="6"/>
        <v>#NAME?</v>
      </c>
    </row>
    <row r="9" spans="1:15" s="4" customFormat="1" ht="27.75" customHeight="1">
      <c r="A9" s="22"/>
      <c r="B9" s="22"/>
      <c r="C9" s="23"/>
      <c r="D9" s="23" t="s">
        <v>162</v>
      </c>
      <c r="E9" s="24" t="s">
        <v>55</v>
      </c>
      <c r="F9" s="25" t="s">
        <v>168</v>
      </c>
      <c r="G9" s="26" t="s">
        <v>169</v>
      </c>
      <c r="H9" s="27">
        <v>1</v>
      </c>
      <c r="I9" s="36" t="str">
        <f t="shared" si="2"/>
        <v>A05</v>
      </c>
      <c r="J9" s="37" t="e">
        <f t="shared" si="0"/>
        <v>#NAME?</v>
      </c>
      <c r="K9" s="37" t="e">
        <f t="shared" si="1"/>
        <v>#NAME?</v>
      </c>
      <c r="L9" s="38">
        <f t="shared" si="3"/>
        <v>1</v>
      </c>
      <c r="M9" s="39" t="e">
        <f t="shared" si="4"/>
        <v>#NAME?</v>
      </c>
      <c r="N9" s="39" t="e">
        <f t="shared" si="5"/>
        <v>#NAME?</v>
      </c>
      <c r="O9" s="39" t="e">
        <f t="shared" si="6"/>
        <v>#NAME?</v>
      </c>
    </row>
    <row r="10" spans="1:15" s="4" customFormat="1" ht="27.75" customHeight="1">
      <c r="A10" s="22"/>
      <c r="B10" s="22"/>
      <c r="C10" s="23"/>
      <c r="D10" s="23" t="s">
        <v>162</v>
      </c>
      <c r="E10" s="24" t="s">
        <v>62</v>
      </c>
      <c r="F10" s="25" t="s">
        <v>168</v>
      </c>
      <c r="G10" s="26" t="s">
        <v>169</v>
      </c>
      <c r="H10" s="27">
        <v>1</v>
      </c>
      <c r="I10" s="36" t="str">
        <f t="shared" si="2"/>
        <v>A06</v>
      </c>
      <c r="J10" s="37" t="e">
        <f t="shared" si="0"/>
        <v>#NAME?</v>
      </c>
      <c r="K10" s="37" t="e">
        <f t="shared" si="1"/>
        <v>#NAME?</v>
      </c>
      <c r="L10" s="38">
        <f t="shared" si="3"/>
        <v>1</v>
      </c>
      <c r="M10" s="39" t="e">
        <f t="shared" si="4"/>
        <v>#NAME?</v>
      </c>
      <c r="N10" s="39" t="e">
        <f t="shared" si="5"/>
        <v>#NAME?</v>
      </c>
      <c r="O10" s="39" t="e">
        <f t="shared" si="6"/>
        <v>#NAME?</v>
      </c>
    </row>
    <row r="11" spans="1:15" s="4" customFormat="1" ht="27.75" customHeight="1">
      <c r="A11" s="22"/>
      <c r="B11" s="22"/>
      <c r="C11" s="23"/>
      <c r="D11" s="23" t="s">
        <v>162</v>
      </c>
      <c r="E11" s="24" t="s">
        <v>84</v>
      </c>
      <c r="F11" s="25" t="s">
        <v>170</v>
      </c>
      <c r="G11" s="26" t="s">
        <v>171</v>
      </c>
      <c r="H11" s="27">
        <v>2</v>
      </c>
      <c r="I11" s="36" t="str">
        <f t="shared" si="2"/>
        <v>A07</v>
      </c>
      <c r="J11" s="37" t="e">
        <f t="shared" si="0"/>
        <v>#NAME?</v>
      </c>
      <c r="K11" s="37" t="e">
        <f t="shared" si="1"/>
        <v>#NAME?</v>
      </c>
      <c r="L11" s="38">
        <f t="shared" si="3"/>
        <v>2</v>
      </c>
      <c r="M11" s="39" t="e">
        <f t="shared" si="4"/>
        <v>#NAME?</v>
      </c>
      <c r="N11" s="39" t="e">
        <f t="shared" si="5"/>
        <v>#NAME?</v>
      </c>
      <c r="O11" s="39" t="e">
        <f t="shared" si="6"/>
        <v>#NAME?</v>
      </c>
    </row>
    <row r="12" spans="1:15" s="4" customFormat="1" ht="27.75" customHeight="1">
      <c r="A12" s="22"/>
      <c r="B12" s="22"/>
      <c r="C12" s="23"/>
      <c r="D12" s="23" t="s">
        <v>162</v>
      </c>
      <c r="E12" s="24" t="s">
        <v>78</v>
      </c>
      <c r="F12" s="25" t="s">
        <v>172</v>
      </c>
      <c r="G12" s="26" t="s">
        <v>173</v>
      </c>
      <c r="H12" s="27">
        <v>1</v>
      </c>
      <c r="I12" s="36" t="str">
        <f t="shared" si="2"/>
        <v>A08</v>
      </c>
      <c r="J12" s="37" t="e">
        <f t="shared" si="0"/>
        <v>#NAME?</v>
      </c>
      <c r="K12" s="37" t="e">
        <f t="shared" si="1"/>
        <v>#NAME?</v>
      </c>
      <c r="L12" s="38">
        <f t="shared" si="3"/>
        <v>1</v>
      </c>
      <c r="M12" s="39" t="e">
        <f t="shared" si="4"/>
        <v>#NAME?</v>
      </c>
      <c r="N12" s="39" t="e">
        <f t="shared" si="5"/>
        <v>#NAME?</v>
      </c>
      <c r="O12" s="39" t="e">
        <f t="shared" si="6"/>
        <v>#NAME?</v>
      </c>
    </row>
    <row r="13" spans="1:15" s="4" customFormat="1" ht="27.75" customHeight="1">
      <c r="A13" s="22"/>
      <c r="B13" s="22"/>
      <c r="C13" s="23"/>
      <c r="D13" s="23" t="s">
        <v>162</v>
      </c>
      <c r="E13" s="24" t="s">
        <v>71</v>
      </c>
      <c r="F13" s="25" t="s">
        <v>174</v>
      </c>
      <c r="G13" s="28" t="s">
        <v>175</v>
      </c>
      <c r="H13" s="27">
        <v>2</v>
      </c>
      <c r="I13" s="36" t="str">
        <f t="shared" si="2"/>
        <v>A09</v>
      </c>
      <c r="J13" s="37" t="e">
        <f t="shared" si="0"/>
        <v>#NAME?</v>
      </c>
      <c r="K13" s="37" t="e">
        <f t="shared" si="1"/>
        <v>#NAME?</v>
      </c>
      <c r="L13" s="38">
        <f t="shared" si="3"/>
        <v>2</v>
      </c>
      <c r="M13" s="39" t="e">
        <f t="shared" si="4"/>
        <v>#NAME?</v>
      </c>
      <c r="N13" s="39" t="e">
        <f t="shared" si="5"/>
        <v>#NAME?</v>
      </c>
      <c r="O13" s="39" t="e">
        <f t="shared" si="6"/>
        <v>#NAME?</v>
      </c>
    </row>
    <row r="14" spans="1:15" s="4" customFormat="1" ht="27.75" customHeight="1">
      <c r="A14" s="22"/>
      <c r="B14" s="22"/>
      <c r="C14" s="23"/>
      <c r="D14" s="23" t="s">
        <v>162</v>
      </c>
      <c r="E14" s="24" t="s">
        <v>95</v>
      </c>
      <c r="F14" s="25" t="s">
        <v>176</v>
      </c>
      <c r="G14" s="28" t="s">
        <v>177</v>
      </c>
      <c r="H14" s="27">
        <v>1</v>
      </c>
      <c r="I14" s="36" t="str">
        <f t="shared" si="2"/>
        <v>A10</v>
      </c>
      <c r="J14" s="37" t="e">
        <f t="shared" si="0"/>
        <v>#NAME?</v>
      </c>
      <c r="K14" s="37" t="e">
        <f t="shared" si="1"/>
        <v>#NAME?</v>
      </c>
      <c r="L14" s="38">
        <f t="shared" si="3"/>
        <v>1</v>
      </c>
      <c r="M14" s="39" t="e">
        <f t="shared" si="4"/>
        <v>#NAME?</v>
      </c>
      <c r="N14" s="39" t="e">
        <f t="shared" si="5"/>
        <v>#NAME?</v>
      </c>
      <c r="O14" s="39" t="e">
        <f t="shared" si="6"/>
        <v>#NAME?</v>
      </c>
    </row>
    <row r="15" spans="1:15" s="4" customFormat="1" ht="27.75" customHeight="1">
      <c r="A15" s="22"/>
      <c r="B15" s="22"/>
      <c r="C15" s="23"/>
      <c r="D15" s="23" t="s">
        <v>162</v>
      </c>
      <c r="E15" s="24" t="s">
        <v>42</v>
      </c>
      <c r="F15" s="25" t="s">
        <v>178</v>
      </c>
      <c r="G15" s="28" t="s">
        <v>179</v>
      </c>
      <c r="H15" s="27">
        <v>1</v>
      </c>
      <c r="I15" s="36" t="str">
        <f t="shared" si="2"/>
        <v>A11</v>
      </c>
      <c r="J15" s="37" t="e">
        <f t="shared" si="0"/>
        <v>#NAME?</v>
      </c>
      <c r="K15" s="37" t="e">
        <f t="shared" si="1"/>
        <v>#NAME?</v>
      </c>
      <c r="L15" s="38">
        <f t="shared" si="3"/>
        <v>1</v>
      </c>
      <c r="M15" s="39" t="e">
        <f t="shared" si="4"/>
        <v>#NAME?</v>
      </c>
      <c r="N15" s="39" t="e">
        <f t="shared" si="5"/>
        <v>#NAME?</v>
      </c>
      <c r="O15" s="39" t="e">
        <f t="shared" si="6"/>
        <v>#NAME?</v>
      </c>
    </row>
    <row r="16" spans="1:15" s="4" customFormat="1" ht="27.75" customHeight="1">
      <c r="A16" s="22"/>
      <c r="B16" s="22"/>
      <c r="C16" s="23"/>
      <c r="D16" s="23" t="s">
        <v>162</v>
      </c>
      <c r="E16" s="24" t="s">
        <v>180</v>
      </c>
      <c r="F16" s="25" t="s">
        <v>181</v>
      </c>
      <c r="G16" s="28" t="s">
        <v>182</v>
      </c>
      <c r="H16" s="27">
        <v>1</v>
      </c>
      <c r="I16" s="36" t="str">
        <f t="shared" si="2"/>
        <v>A12</v>
      </c>
      <c r="J16" s="37" t="e">
        <f t="shared" si="0"/>
        <v>#NAME?</v>
      </c>
      <c r="K16" s="37" t="e">
        <f t="shared" si="1"/>
        <v>#NAME?</v>
      </c>
      <c r="L16" s="38">
        <f t="shared" si="3"/>
        <v>1</v>
      </c>
      <c r="M16" s="39" t="e">
        <f t="shared" si="4"/>
        <v>#NAME?</v>
      </c>
      <c r="N16" s="39" t="e">
        <f t="shared" si="5"/>
        <v>#NAME?</v>
      </c>
      <c r="O16" s="39" t="e">
        <f t="shared" si="6"/>
        <v>#NAME?</v>
      </c>
    </row>
    <row r="17" spans="1:15" s="4" customFormat="1" ht="27.75" customHeight="1">
      <c r="A17" s="22"/>
      <c r="B17" s="22"/>
      <c r="C17" s="23"/>
      <c r="D17" s="23" t="s">
        <v>162</v>
      </c>
      <c r="E17" s="24" t="s">
        <v>183</v>
      </c>
      <c r="F17" s="25" t="s">
        <v>184</v>
      </c>
      <c r="G17" s="28" t="s">
        <v>185</v>
      </c>
      <c r="H17" s="27">
        <v>2</v>
      </c>
      <c r="I17" s="36" t="str">
        <f t="shared" si="2"/>
        <v>A13</v>
      </c>
      <c r="J17" s="37" t="e">
        <f t="shared" si="0"/>
        <v>#NAME?</v>
      </c>
      <c r="K17" s="37" t="e">
        <f t="shared" si="1"/>
        <v>#NAME?</v>
      </c>
      <c r="L17" s="38">
        <f t="shared" si="3"/>
        <v>2</v>
      </c>
      <c r="M17" s="39" t="e">
        <f t="shared" si="4"/>
        <v>#NAME?</v>
      </c>
      <c r="N17" s="39" t="e">
        <f t="shared" si="5"/>
        <v>#NAME?</v>
      </c>
      <c r="O17" s="39" t="e">
        <f t="shared" si="6"/>
        <v>#NAME?</v>
      </c>
    </row>
    <row r="18" spans="1:15" s="4" customFormat="1" ht="27.75" customHeight="1">
      <c r="A18" s="22"/>
      <c r="B18" s="22"/>
      <c r="C18" s="23"/>
      <c r="D18" s="23" t="s">
        <v>162</v>
      </c>
      <c r="E18" s="24" t="s">
        <v>186</v>
      </c>
      <c r="F18" s="25" t="s">
        <v>187</v>
      </c>
      <c r="G18" s="28" t="s">
        <v>188</v>
      </c>
      <c r="H18" s="27">
        <v>1</v>
      </c>
      <c r="I18" s="36" t="str">
        <f t="shared" si="2"/>
        <v>A14</v>
      </c>
      <c r="J18" s="37" t="e">
        <f t="shared" si="0"/>
        <v>#NAME?</v>
      </c>
      <c r="K18" s="37" t="e">
        <f t="shared" si="1"/>
        <v>#NAME?</v>
      </c>
      <c r="L18" s="38">
        <f t="shared" si="3"/>
        <v>1</v>
      </c>
      <c r="M18" s="39" t="e">
        <f t="shared" si="4"/>
        <v>#NAME?</v>
      </c>
      <c r="N18" s="39" t="e">
        <f t="shared" si="5"/>
        <v>#NAME?</v>
      </c>
      <c r="O18" s="39" t="e">
        <f t="shared" si="6"/>
        <v>#NAME?</v>
      </c>
    </row>
    <row r="19" spans="1:15" ht="27.75" customHeight="1">
      <c r="A19" s="22"/>
      <c r="B19" s="22"/>
      <c r="C19" s="23"/>
      <c r="D19" s="23" t="s">
        <v>162</v>
      </c>
      <c r="E19" s="24" t="s">
        <v>189</v>
      </c>
      <c r="F19" s="25" t="s">
        <v>190</v>
      </c>
      <c r="G19" s="28" t="s">
        <v>191</v>
      </c>
      <c r="H19" s="27">
        <v>1</v>
      </c>
      <c r="I19" s="36" t="str">
        <f t="shared" si="2"/>
        <v>A15</v>
      </c>
      <c r="J19" s="37" t="e">
        <f t="shared" si="0"/>
        <v>#NAME?</v>
      </c>
      <c r="K19" s="37" t="e">
        <f t="shared" si="1"/>
        <v>#NAME?</v>
      </c>
      <c r="L19" s="38">
        <f t="shared" si="3"/>
        <v>1</v>
      </c>
      <c r="M19" s="39" t="e">
        <f t="shared" si="4"/>
        <v>#NAME?</v>
      </c>
      <c r="N19" s="39" t="e">
        <f t="shared" si="5"/>
        <v>#NAME?</v>
      </c>
      <c r="O19" s="39" t="e">
        <f t="shared" si="6"/>
        <v>#NAME?</v>
      </c>
    </row>
    <row r="20" spans="1:15" ht="27.75" customHeight="1">
      <c r="A20" s="22"/>
      <c r="B20" s="22"/>
      <c r="C20" s="23"/>
      <c r="D20" s="23" t="s">
        <v>162</v>
      </c>
      <c r="E20" s="24" t="s">
        <v>192</v>
      </c>
      <c r="F20" s="25" t="s">
        <v>193</v>
      </c>
      <c r="G20" s="26" t="s">
        <v>194</v>
      </c>
      <c r="H20" s="27">
        <v>1</v>
      </c>
      <c r="I20" s="36" t="str">
        <f t="shared" si="2"/>
        <v>A16</v>
      </c>
      <c r="J20" s="37" t="e">
        <f t="shared" si="0"/>
        <v>#NAME?</v>
      </c>
      <c r="K20" s="37" t="e">
        <f t="shared" si="1"/>
        <v>#NAME?</v>
      </c>
      <c r="L20" s="38">
        <f t="shared" si="3"/>
        <v>1</v>
      </c>
      <c r="M20" s="39" t="e">
        <f t="shared" si="4"/>
        <v>#NAME?</v>
      </c>
      <c r="N20" s="39" t="e">
        <f t="shared" si="5"/>
        <v>#NAME?</v>
      </c>
      <c r="O20" s="39" t="e">
        <f t="shared" si="6"/>
        <v>#NAME?</v>
      </c>
    </row>
    <row r="21" spans="1:15" ht="27.75" customHeight="1">
      <c r="A21" s="22"/>
      <c r="B21" s="22"/>
      <c r="C21" s="23"/>
      <c r="D21" s="23" t="s">
        <v>162</v>
      </c>
      <c r="E21" s="24" t="s">
        <v>195</v>
      </c>
      <c r="F21" s="25" t="s">
        <v>196</v>
      </c>
      <c r="G21" s="26" t="s">
        <v>194</v>
      </c>
      <c r="H21" s="27">
        <v>1</v>
      </c>
      <c r="I21" s="36" t="str">
        <f t="shared" si="2"/>
        <v>A17</v>
      </c>
      <c r="J21" s="37" t="e">
        <f t="shared" si="0"/>
        <v>#NAME?</v>
      </c>
      <c r="K21" s="37" t="e">
        <f t="shared" si="1"/>
        <v>#NAME?</v>
      </c>
      <c r="L21" s="38">
        <f t="shared" si="3"/>
        <v>1</v>
      </c>
      <c r="M21" s="39" t="e">
        <f t="shared" si="4"/>
        <v>#NAME?</v>
      </c>
      <c r="N21" s="39" t="e">
        <f t="shared" si="5"/>
        <v>#NAME?</v>
      </c>
      <c r="O21" s="39" t="e">
        <f t="shared" si="6"/>
        <v>#NAME?</v>
      </c>
    </row>
    <row r="22" spans="1:15" ht="27.75" customHeight="1">
      <c r="A22" s="22"/>
      <c r="B22" s="22"/>
      <c r="C22" s="23"/>
      <c r="D22" s="23" t="s">
        <v>197</v>
      </c>
      <c r="E22" s="24" t="s">
        <v>198</v>
      </c>
      <c r="F22" s="25" t="s">
        <v>199</v>
      </c>
      <c r="G22" s="26" t="s">
        <v>200</v>
      </c>
      <c r="H22" s="27">
        <v>1</v>
      </c>
      <c r="I22" s="36" t="str">
        <f t="shared" si="2"/>
        <v>B01</v>
      </c>
      <c r="J22" s="37" t="e">
        <f t="shared" si="0"/>
        <v>#NAME?</v>
      </c>
      <c r="K22" s="37" t="e">
        <f t="shared" si="1"/>
        <v>#NAME?</v>
      </c>
      <c r="L22" s="38">
        <f t="shared" si="3"/>
        <v>1</v>
      </c>
      <c r="M22" s="39" t="e">
        <f t="shared" si="4"/>
        <v>#NAME?</v>
      </c>
      <c r="N22" s="39" t="e">
        <f t="shared" si="5"/>
        <v>#NAME?</v>
      </c>
      <c r="O22" s="39" t="e">
        <f t="shared" si="6"/>
        <v>#NAME?</v>
      </c>
    </row>
    <row r="23" spans="1:15" ht="27.75" customHeight="1">
      <c r="A23" s="22"/>
      <c r="B23" s="22"/>
      <c r="C23" s="23"/>
      <c r="D23" s="23" t="s">
        <v>197</v>
      </c>
      <c r="E23" s="24" t="s">
        <v>201</v>
      </c>
      <c r="F23" s="25" t="s">
        <v>199</v>
      </c>
      <c r="G23" s="26" t="s">
        <v>202</v>
      </c>
      <c r="H23" s="27">
        <v>2</v>
      </c>
      <c r="I23" s="36" t="str">
        <f t="shared" si="2"/>
        <v>B02</v>
      </c>
      <c r="J23" s="37" t="e">
        <f t="shared" si="0"/>
        <v>#NAME?</v>
      </c>
      <c r="K23" s="37" t="e">
        <f t="shared" si="1"/>
        <v>#NAME?</v>
      </c>
      <c r="L23" s="38">
        <f t="shared" si="3"/>
        <v>2</v>
      </c>
      <c r="M23" s="39" t="e">
        <f t="shared" si="4"/>
        <v>#NAME?</v>
      </c>
      <c r="N23" s="39" t="e">
        <f t="shared" si="5"/>
        <v>#NAME?</v>
      </c>
      <c r="O23" s="39" t="e">
        <f t="shared" si="6"/>
        <v>#NAME?</v>
      </c>
    </row>
    <row r="24" spans="1:15" ht="27.75" customHeight="1">
      <c r="A24" s="22"/>
      <c r="B24" s="22"/>
      <c r="C24" s="23"/>
      <c r="D24" s="23" t="s">
        <v>197</v>
      </c>
      <c r="E24" s="24" t="s">
        <v>203</v>
      </c>
      <c r="F24" s="25" t="s">
        <v>199</v>
      </c>
      <c r="G24" s="26" t="s">
        <v>204</v>
      </c>
      <c r="H24" s="27">
        <v>1</v>
      </c>
      <c r="I24" s="36" t="str">
        <f t="shared" si="2"/>
        <v>B03</v>
      </c>
      <c r="J24" s="37" t="e">
        <f t="shared" si="0"/>
        <v>#NAME?</v>
      </c>
      <c r="K24" s="37" t="e">
        <f t="shared" si="1"/>
        <v>#NAME?</v>
      </c>
      <c r="L24" s="38">
        <f t="shared" si="3"/>
        <v>1</v>
      </c>
      <c r="M24" s="39" t="e">
        <f t="shared" si="4"/>
        <v>#NAME?</v>
      </c>
      <c r="N24" s="39" t="e">
        <f t="shared" si="5"/>
        <v>#NAME?</v>
      </c>
      <c r="O24" s="39" t="e">
        <f t="shared" si="6"/>
        <v>#NAME?</v>
      </c>
    </row>
    <row r="25" spans="1:15" ht="27.75" customHeight="1">
      <c r="A25" s="22"/>
      <c r="B25" s="22"/>
      <c r="C25" s="23"/>
      <c r="D25" s="23" t="s">
        <v>197</v>
      </c>
      <c r="E25" s="24" t="s">
        <v>205</v>
      </c>
      <c r="F25" s="25" t="s">
        <v>199</v>
      </c>
      <c r="G25" s="26" t="s">
        <v>206</v>
      </c>
      <c r="H25" s="27">
        <v>1</v>
      </c>
      <c r="I25" s="36" t="str">
        <f t="shared" si="2"/>
        <v>B04</v>
      </c>
      <c r="J25" s="37" t="e">
        <f t="shared" si="0"/>
        <v>#NAME?</v>
      </c>
      <c r="K25" s="37" t="e">
        <f t="shared" si="1"/>
        <v>#NAME?</v>
      </c>
      <c r="L25" s="38">
        <f t="shared" si="3"/>
        <v>1</v>
      </c>
      <c r="M25" s="39" t="e">
        <f t="shared" si="4"/>
        <v>#NAME?</v>
      </c>
      <c r="N25" s="39" t="e">
        <f t="shared" si="5"/>
        <v>#NAME?</v>
      </c>
      <c r="O25" s="39" t="e">
        <f t="shared" si="6"/>
        <v>#NAME?</v>
      </c>
    </row>
    <row r="26" spans="1:15" ht="27.75" customHeight="1">
      <c r="A26" s="22"/>
      <c r="B26" s="22"/>
      <c r="C26" s="23"/>
      <c r="D26" s="23" t="s">
        <v>197</v>
      </c>
      <c r="E26" s="24" t="s">
        <v>207</v>
      </c>
      <c r="F26" s="25" t="s">
        <v>199</v>
      </c>
      <c r="G26" s="26" t="s">
        <v>208</v>
      </c>
      <c r="H26" s="27">
        <v>1</v>
      </c>
      <c r="I26" s="36" t="str">
        <f t="shared" si="2"/>
        <v>B05</v>
      </c>
      <c r="J26" s="37" t="e">
        <f t="shared" si="0"/>
        <v>#NAME?</v>
      </c>
      <c r="K26" s="37" t="e">
        <f t="shared" si="1"/>
        <v>#NAME?</v>
      </c>
      <c r="L26" s="38">
        <f t="shared" si="3"/>
        <v>1</v>
      </c>
      <c r="M26" s="39" t="e">
        <f t="shared" si="4"/>
        <v>#NAME?</v>
      </c>
      <c r="N26" s="39" t="e">
        <f t="shared" si="5"/>
        <v>#NAME?</v>
      </c>
      <c r="O26" s="39" t="e">
        <f t="shared" si="6"/>
        <v>#NAME?</v>
      </c>
    </row>
    <row r="27" spans="1:15" ht="27.75" customHeight="1">
      <c r="A27" s="22"/>
      <c r="B27" s="22"/>
      <c r="C27" s="23"/>
      <c r="D27" s="23" t="s">
        <v>197</v>
      </c>
      <c r="E27" s="24" t="s">
        <v>209</v>
      </c>
      <c r="F27" s="25" t="s">
        <v>199</v>
      </c>
      <c r="G27" s="26" t="s">
        <v>210</v>
      </c>
      <c r="H27" s="27">
        <v>1</v>
      </c>
      <c r="I27" s="36" t="str">
        <f t="shared" si="2"/>
        <v>B06</v>
      </c>
      <c r="J27" s="37" t="e">
        <f t="shared" si="0"/>
        <v>#NAME?</v>
      </c>
      <c r="K27" s="37" t="e">
        <f t="shared" si="1"/>
        <v>#NAME?</v>
      </c>
      <c r="L27" s="38">
        <f t="shared" si="3"/>
        <v>1</v>
      </c>
      <c r="M27" s="39" t="e">
        <f t="shared" si="4"/>
        <v>#NAME?</v>
      </c>
      <c r="N27" s="39" t="e">
        <f t="shared" si="5"/>
        <v>#NAME?</v>
      </c>
      <c r="O27" s="39" t="e">
        <f t="shared" si="6"/>
        <v>#NAME?</v>
      </c>
    </row>
    <row r="28" spans="1:15" ht="27.75" customHeight="1">
      <c r="A28" s="22"/>
      <c r="B28" s="22"/>
      <c r="C28" s="23"/>
      <c r="D28" s="23" t="s">
        <v>197</v>
      </c>
      <c r="E28" s="24" t="s">
        <v>211</v>
      </c>
      <c r="F28" s="25" t="s">
        <v>199</v>
      </c>
      <c r="G28" s="26" t="s">
        <v>212</v>
      </c>
      <c r="H28" s="27">
        <v>2</v>
      </c>
      <c r="I28" s="36" t="str">
        <f t="shared" si="2"/>
        <v>B07</v>
      </c>
      <c r="J28" s="37" t="e">
        <f t="shared" si="0"/>
        <v>#NAME?</v>
      </c>
      <c r="K28" s="37" t="e">
        <f t="shared" si="1"/>
        <v>#NAME?</v>
      </c>
      <c r="L28" s="38">
        <f t="shared" si="3"/>
        <v>2</v>
      </c>
      <c r="M28" s="39" t="e">
        <f t="shared" si="4"/>
        <v>#NAME?</v>
      </c>
      <c r="N28" s="39" t="e">
        <f t="shared" si="5"/>
        <v>#NAME?</v>
      </c>
      <c r="O28" s="39" t="e">
        <f t="shared" si="6"/>
        <v>#NAME?</v>
      </c>
    </row>
    <row r="29" spans="1:15" ht="27.75" customHeight="1">
      <c r="A29" s="22"/>
      <c r="B29" s="22"/>
      <c r="C29" s="23"/>
      <c r="D29" s="23" t="s">
        <v>197</v>
      </c>
      <c r="E29" s="24" t="s">
        <v>213</v>
      </c>
      <c r="F29" s="25" t="s">
        <v>199</v>
      </c>
      <c r="G29" s="26" t="s">
        <v>214</v>
      </c>
      <c r="H29" s="27">
        <v>1</v>
      </c>
      <c r="I29" s="36" t="str">
        <f t="shared" si="2"/>
        <v>B08</v>
      </c>
      <c r="J29" s="37" t="e">
        <f t="shared" si="0"/>
        <v>#NAME?</v>
      </c>
      <c r="K29" s="37" t="e">
        <f t="shared" si="1"/>
        <v>#NAME?</v>
      </c>
      <c r="L29" s="38">
        <f t="shared" si="3"/>
        <v>1</v>
      </c>
      <c r="M29" s="39" t="e">
        <f t="shared" si="4"/>
        <v>#NAME?</v>
      </c>
      <c r="N29" s="39" t="e">
        <f t="shared" si="5"/>
        <v>#NAME?</v>
      </c>
      <c r="O29" s="39" t="e">
        <f t="shared" si="6"/>
        <v>#NAME?</v>
      </c>
    </row>
    <row r="30" spans="1:15" ht="27.75" customHeight="1">
      <c r="A30" s="22"/>
      <c r="B30" s="22"/>
      <c r="C30" s="23"/>
      <c r="D30" s="23" t="s">
        <v>197</v>
      </c>
      <c r="E30" s="24" t="s">
        <v>215</v>
      </c>
      <c r="F30" s="25" t="s">
        <v>199</v>
      </c>
      <c r="G30" s="26" t="s">
        <v>216</v>
      </c>
      <c r="H30" s="27">
        <v>1</v>
      </c>
      <c r="I30" s="36" t="str">
        <f t="shared" si="2"/>
        <v>B09</v>
      </c>
      <c r="J30" s="37" t="e">
        <f t="shared" si="0"/>
        <v>#NAME?</v>
      </c>
      <c r="K30" s="37" t="e">
        <f t="shared" si="1"/>
        <v>#NAME?</v>
      </c>
      <c r="L30" s="38">
        <f t="shared" si="3"/>
        <v>1</v>
      </c>
      <c r="M30" s="39" t="e">
        <f t="shared" si="4"/>
        <v>#NAME?</v>
      </c>
      <c r="N30" s="39" t="e">
        <f t="shared" si="5"/>
        <v>#NAME?</v>
      </c>
      <c r="O30" s="39" t="e">
        <f t="shared" si="6"/>
        <v>#NAME?</v>
      </c>
    </row>
    <row r="31" spans="1:15" ht="27.75" customHeight="1">
      <c r="A31" s="22"/>
      <c r="B31" s="22"/>
      <c r="C31" s="23"/>
      <c r="D31" s="23" t="s">
        <v>197</v>
      </c>
      <c r="E31" s="24" t="s">
        <v>217</v>
      </c>
      <c r="F31" s="25" t="s">
        <v>199</v>
      </c>
      <c r="G31" s="26" t="s">
        <v>218</v>
      </c>
      <c r="H31" s="27">
        <v>2</v>
      </c>
      <c r="I31" s="36" t="str">
        <f t="shared" si="2"/>
        <v>B10</v>
      </c>
      <c r="J31" s="37" t="e">
        <f t="shared" si="0"/>
        <v>#NAME?</v>
      </c>
      <c r="K31" s="37" t="e">
        <f t="shared" si="1"/>
        <v>#NAME?</v>
      </c>
      <c r="L31" s="38">
        <f t="shared" si="3"/>
        <v>2</v>
      </c>
      <c r="M31" s="39" t="e">
        <f t="shared" si="4"/>
        <v>#NAME?</v>
      </c>
      <c r="N31" s="39" t="e">
        <f t="shared" si="5"/>
        <v>#NAME?</v>
      </c>
      <c r="O31" s="39" t="e">
        <f t="shared" si="6"/>
        <v>#NAME?</v>
      </c>
    </row>
    <row r="32" spans="1:15" ht="27.75" customHeight="1">
      <c r="A32" s="22"/>
      <c r="B32" s="22"/>
      <c r="C32" s="23"/>
      <c r="D32" s="23" t="s">
        <v>197</v>
      </c>
      <c r="E32" s="24" t="s">
        <v>219</v>
      </c>
      <c r="F32" s="25" t="s">
        <v>199</v>
      </c>
      <c r="G32" s="26" t="s">
        <v>220</v>
      </c>
      <c r="H32" s="27">
        <v>1</v>
      </c>
      <c r="I32" s="36" t="str">
        <f t="shared" si="2"/>
        <v>B11</v>
      </c>
      <c r="J32" s="37" t="e">
        <f t="shared" si="0"/>
        <v>#NAME?</v>
      </c>
      <c r="K32" s="37" t="e">
        <f t="shared" si="1"/>
        <v>#NAME?</v>
      </c>
      <c r="L32" s="38">
        <f t="shared" si="3"/>
        <v>1</v>
      </c>
      <c r="M32" s="39" t="e">
        <f t="shared" si="4"/>
        <v>#NAME?</v>
      </c>
      <c r="N32" s="39" t="e">
        <f t="shared" si="5"/>
        <v>#NAME?</v>
      </c>
      <c r="O32" s="39" t="e">
        <f t="shared" si="6"/>
        <v>#NAME?</v>
      </c>
    </row>
    <row r="33" spans="1:15" ht="27.75" customHeight="1">
      <c r="A33" s="22"/>
      <c r="B33" s="22"/>
      <c r="C33" s="23"/>
      <c r="D33" s="23" t="s">
        <v>197</v>
      </c>
      <c r="E33" s="24" t="s">
        <v>221</v>
      </c>
      <c r="F33" s="25" t="s">
        <v>222</v>
      </c>
      <c r="G33" s="26" t="s">
        <v>210</v>
      </c>
      <c r="H33" s="27">
        <v>3</v>
      </c>
      <c r="I33" s="36" t="str">
        <f t="shared" si="2"/>
        <v>B12</v>
      </c>
      <c r="J33" s="37" t="e">
        <f t="shared" si="0"/>
        <v>#NAME?</v>
      </c>
      <c r="K33" s="37" t="e">
        <f t="shared" si="1"/>
        <v>#NAME?</v>
      </c>
      <c r="L33" s="38">
        <f t="shared" si="3"/>
        <v>3</v>
      </c>
      <c r="M33" s="39" t="e">
        <f t="shared" si="4"/>
        <v>#NAME?</v>
      </c>
      <c r="N33" s="39" t="e">
        <f t="shared" si="5"/>
        <v>#NAME?</v>
      </c>
      <c r="O33" s="39" t="e">
        <f t="shared" si="6"/>
        <v>#NAME?</v>
      </c>
    </row>
    <row r="34" spans="1:15" ht="27.75" customHeight="1">
      <c r="A34" s="22"/>
      <c r="B34" s="22"/>
      <c r="C34" s="23"/>
      <c r="D34" s="23" t="s">
        <v>197</v>
      </c>
      <c r="E34" s="24" t="s">
        <v>223</v>
      </c>
      <c r="F34" s="25" t="s">
        <v>222</v>
      </c>
      <c r="G34" s="26" t="s">
        <v>214</v>
      </c>
      <c r="H34" s="27">
        <v>1</v>
      </c>
      <c r="I34" s="36" t="str">
        <f t="shared" si="2"/>
        <v>B13</v>
      </c>
      <c r="J34" s="37" t="e">
        <f t="shared" si="0"/>
        <v>#NAME?</v>
      </c>
      <c r="K34" s="37" t="e">
        <f t="shared" si="1"/>
        <v>#NAME?</v>
      </c>
      <c r="L34" s="38">
        <f t="shared" si="3"/>
        <v>1</v>
      </c>
      <c r="M34" s="39" t="e">
        <f t="shared" si="4"/>
        <v>#NAME?</v>
      </c>
      <c r="N34" s="39" t="e">
        <f t="shared" si="5"/>
        <v>#NAME?</v>
      </c>
      <c r="O34" s="39" t="e">
        <f t="shared" si="6"/>
        <v>#NAME?</v>
      </c>
    </row>
    <row r="35" spans="1:15" ht="27.75" customHeight="1">
      <c r="A35" s="22"/>
      <c r="B35" s="22"/>
      <c r="C35" s="23"/>
      <c r="D35" s="23" t="s">
        <v>197</v>
      </c>
      <c r="E35" s="24" t="s">
        <v>224</v>
      </c>
      <c r="F35" s="25" t="s">
        <v>222</v>
      </c>
      <c r="G35" s="26" t="s">
        <v>218</v>
      </c>
      <c r="H35" s="27">
        <v>2</v>
      </c>
      <c r="I35" s="36" t="str">
        <f t="shared" si="2"/>
        <v>B14</v>
      </c>
      <c r="J35" s="37" t="e">
        <f t="shared" si="0"/>
        <v>#NAME?</v>
      </c>
      <c r="K35" s="37" t="e">
        <f t="shared" si="1"/>
        <v>#NAME?</v>
      </c>
      <c r="L35" s="38">
        <f t="shared" si="3"/>
        <v>2</v>
      </c>
      <c r="M35" s="39" t="e">
        <f t="shared" si="4"/>
        <v>#NAME?</v>
      </c>
      <c r="N35" s="39" t="e">
        <f t="shared" si="5"/>
        <v>#NAME?</v>
      </c>
      <c r="O35" s="39" t="e">
        <f t="shared" si="6"/>
        <v>#NAME?</v>
      </c>
    </row>
    <row r="36" spans="1:15" ht="27.75" customHeight="1">
      <c r="A36" s="22"/>
      <c r="B36" s="22"/>
      <c r="C36" s="23"/>
      <c r="D36" s="23" t="s">
        <v>197</v>
      </c>
      <c r="E36" s="24" t="s">
        <v>225</v>
      </c>
      <c r="F36" s="25" t="s">
        <v>222</v>
      </c>
      <c r="G36" s="26" t="s">
        <v>206</v>
      </c>
      <c r="H36" s="27">
        <v>3</v>
      </c>
      <c r="I36" s="36" t="str">
        <f t="shared" si="2"/>
        <v>B15</v>
      </c>
      <c r="J36" s="37" t="e">
        <f t="shared" si="0"/>
        <v>#NAME?</v>
      </c>
      <c r="K36" s="37" t="e">
        <f t="shared" si="1"/>
        <v>#NAME?</v>
      </c>
      <c r="L36" s="38">
        <f t="shared" si="3"/>
        <v>3</v>
      </c>
      <c r="M36" s="39" t="e">
        <f t="shared" si="4"/>
        <v>#NAME?</v>
      </c>
      <c r="N36" s="39" t="e">
        <f t="shared" si="5"/>
        <v>#NAME?</v>
      </c>
      <c r="O36" s="39" t="e">
        <f t="shared" si="6"/>
        <v>#NAME?</v>
      </c>
    </row>
    <row r="37" spans="1:15" ht="27.75" customHeight="1">
      <c r="A37" s="22"/>
      <c r="B37" s="22"/>
      <c r="C37" s="23"/>
      <c r="D37" s="23" t="s">
        <v>197</v>
      </c>
      <c r="E37" s="24" t="s">
        <v>226</v>
      </c>
      <c r="F37" s="25" t="s">
        <v>222</v>
      </c>
      <c r="G37" s="26" t="s">
        <v>212</v>
      </c>
      <c r="H37" s="27">
        <v>1</v>
      </c>
      <c r="I37" s="36" t="str">
        <f t="shared" si="2"/>
        <v>B16</v>
      </c>
      <c r="J37" s="37" t="e">
        <f t="shared" ref="J37:J68" si="7">VLOOKUP(I37,报名结果表,1,FALSE)</f>
        <v>#NAME?</v>
      </c>
      <c r="K37" s="37" t="e">
        <f t="shared" ref="K37:K71" si="8">VLOOKUP(I37,报名结果表,7,FALSE)</f>
        <v>#NAME?</v>
      </c>
      <c r="L37" s="38">
        <f t="shared" si="3"/>
        <v>1</v>
      </c>
      <c r="M37" s="39" t="e">
        <f t="shared" si="4"/>
        <v>#NAME?</v>
      </c>
      <c r="N37" s="39" t="e">
        <f t="shared" si="5"/>
        <v>#NAME?</v>
      </c>
      <c r="O37" s="39" t="e">
        <f t="shared" si="6"/>
        <v>#NAME?</v>
      </c>
    </row>
    <row r="38" spans="1:15" ht="27.75" customHeight="1">
      <c r="A38" s="22"/>
      <c r="B38" s="22"/>
      <c r="C38" s="23"/>
      <c r="D38" s="23" t="s">
        <v>197</v>
      </c>
      <c r="E38" s="24" t="s">
        <v>227</v>
      </c>
      <c r="F38" s="25" t="s">
        <v>222</v>
      </c>
      <c r="G38" s="26" t="s">
        <v>220</v>
      </c>
      <c r="H38" s="27">
        <v>4</v>
      </c>
      <c r="I38" s="36" t="str">
        <f t="shared" si="2"/>
        <v>B17</v>
      </c>
      <c r="J38" s="37" t="e">
        <f t="shared" si="7"/>
        <v>#NAME?</v>
      </c>
      <c r="K38" s="37" t="e">
        <f t="shared" si="8"/>
        <v>#NAME?</v>
      </c>
      <c r="L38" s="38">
        <f t="shared" si="3"/>
        <v>4</v>
      </c>
      <c r="M38" s="39" t="e">
        <f t="shared" si="4"/>
        <v>#NAME?</v>
      </c>
      <c r="N38" s="39" t="e">
        <f t="shared" si="5"/>
        <v>#NAME?</v>
      </c>
      <c r="O38" s="39" t="e">
        <f t="shared" si="6"/>
        <v>#NAME?</v>
      </c>
    </row>
    <row r="39" spans="1:15" ht="27.75" customHeight="1">
      <c r="A39" s="22"/>
      <c r="B39" s="22"/>
      <c r="C39" s="23"/>
      <c r="D39" s="23" t="s">
        <v>197</v>
      </c>
      <c r="E39" s="24" t="s">
        <v>228</v>
      </c>
      <c r="F39" s="25" t="s">
        <v>229</v>
      </c>
      <c r="G39" s="26" t="s">
        <v>218</v>
      </c>
      <c r="H39" s="27">
        <v>2</v>
      </c>
      <c r="I39" s="36" t="str">
        <f t="shared" si="2"/>
        <v>B18</v>
      </c>
      <c r="J39" s="37" t="e">
        <f t="shared" si="7"/>
        <v>#NAME?</v>
      </c>
      <c r="K39" s="37" t="e">
        <f t="shared" si="8"/>
        <v>#NAME?</v>
      </c>
      <c r="L39" s="38">
        <f t="shared" si="3"/>
        <v>2</v>
      </c>
      <c r="M39" s="39" t="e">
        <f t="shared" si="4"/>
        <v>#NAME?</v>
      </c>
      <c r="N39" s="39" t="e">
        <f t="shared" si="5"/>
        <v>#NAME?</v>
      </c>
      <c r="O39" s="39" t="e">
        <f t="shared" si="6"/>
        <v>#NAME?</v>
      </c>
    </row>
    <row r="40" spans="1:15" ht="27.75" customHeight="1">
      <c r="A40" s="22"/>
      <c r="B40" s="22"/>
      <c r="C40" s="23"/>
      <c r="D40" s="23" t="s">
        <v>197</v>
      </c>
      <c r="E40" s="24" t="s">
        <v>230</v>
      </c>
      <c r="F40" s="25" t="s">
        <v>229</v>
      </c>
      <c r="G40" s="26" t="s">
        <v>202</v>
      </c>
      <c r="H40" s="27">
        <v>1</v>
      </c>
      <c r="I40" s="36" t="str">
        <f t="shared" si="2"/>
        <v>B19</v>
      </c>
      <c r="J40" s="37" t="e">
        <f t="shared" si="7"/>
        <v>#NAME?</v>
      </c>
      <c r="K40" s="37" t="e">
        <f t="shared" si="8"/>
        <v>#NAME?</v>
      </c>
      <c r="L40" s="38">
        <f t="shared" si="3"/>
        <v>1</v>
      </c>
      <c r="M40" s="39" t="e">
        <f t="shared" si="4"/>
        <v>#NAME?</v>
      </c>
      <c r="N40" s="39" t="e">
        <f t="shared" si="5"/>
        <v>#NAME?</v>
      </c>
      <c r="O40" s="39" t="e">
        <f t="shared" si="6"/>
        <v>#NAME?</v>
      </c>
    </row>
    <row r="41" spans="1:15" ht="27.75" customHeight="1">
      <c r="A41" s="22"/>
      <c r="B41" s="22"/>
      <c r="C41" s="23"/>
      <c r="D41" s="23" t="s">
        <v>197</v>
      </c>
      <c r="E41" s="24" t="s">
        <v>231</v>
      </c>
      <c r="F41" s="25" t="s">
        <v>229</v>
      </c>
      <c r="G41" s="26" t="s">
        <v>220</v>
      </c>
      <c r="H41" s="27">
        <v>2</v>
      </c>
      <c r="I41" s="36" t="str">
        <f t="shared" si="2"/>
        <v>B20</v>
      </c>
      <c r="J41" s="37" t="e">
        <f t="shared" si="7"/>
        <v>#NAME?</v>
      </c>
      <c r="K41" s="37" t="e">
        <f t="shared" si="8"/>
        <v>#NAME?</v>
      </c>
      <c r="L41" s="38">
        <f t="shared" si="3"/>
        <v>2</v>
      </c>
      <c r="M41" s="39" t="e">
        <f t="shared" si="4"/>
        <v>#NAME?</v>
      </c>
      <c r="N41" s="39" t="e">
        <f t="shared" si="5"/>
        <v>#NAME?</v>
      </c>
      <c r="O41" s="39" t="e">
        <f t="shared" si="6"/>
        <v>#NAME?</v>
      </c>
    </row>
    <row r="42" spans="1:15" ht="27.75" customHeight="1">
      <c r="A42" s="22"/>
      <c r="B42" s="22"/>
      <c r="C42" s="23"/>
      <c r="D42" s="23" t="s">
        <v>197</v>
      </c>
      <c r="E42" s="24" t="s">
        <v>232</v>
      </c>
      <c r="F42" s="25" t="s">
        <v>233</v>
      </c>
      <c r="G42" s="26" t="s">
        <v>234</v>
      </c>
      <c r="H42" s="27">
        <v>2</v>
      </c>
      <c r="I42" s="36" t="str">
        <f t="shared" si="2"/>
        <v>B21</v>
      </c>
      <c r="J42" s="37" t="e">
        <f t="shared" si="7"/>
        <v>#NAME?</v>
      </c>
      <c r="K42" s="37" t="e">
        <f t="shared" si="8"/>
        <v>#NAME?</v>
      </c>
      <c r="L42" s="38">
        <f t="shared" si="3"/>
        <v>2</v>
      </c>
      <c r="M42" s="39" t="e">
        <f t="shared" si="4"/>
        <v>#NAME?</v>
      </c>
      <c r="N42" s="39" t="e">
        <f t="shared" si="5"/>
        <v>#NAME?</v>
      </c>
      <c r="O42" s="39" t="e">
        <f t="shared" si="6"/>
        <v>#NAME?</v>
      </c>
    </row>
    <row r="43" spans="1:15" ht="27.75" customHeight="1">
      <c r="A43" s="22"/>
      <c r="B43" s="22"/>
      <c r="C43" s="23"/>
      <c r="D43" s="23" t="s">
        <v>197</v>
      </c>
      <c r="E43" s="24" t="s">
        <v>235</v>
      </c>
      <c r="F43" s="25" t="s">
        <v>233</v>
      </c>
      <c r="G43" s="26" t="s">
        <v>236</v>
      </c>
      <c r="H43" s="27">
        <v>3</v>
      </c>
      <c r="I43" s="36" t="str">
        <f t="shared" si="2"/>
        <v>B22</v>
      </c>
      <c r="J43" s="37" t="e">
        <f t="shared" si="7"/>
        <v>#NAME?</v>
      </c>
      <c r="K43" s="37" t="e">
        <f t="shared" si="8"/>
        <v>#NAME?</v>
      </c>
      <c r="L43" s="38">
        <f t="shared" si="3"/>
        <v>3</v>
      </c>
      <c r="M43" s="39" t="e">
        <f t="shared" si="4"/>
        <v>#NAME?</v>
      </c>
      <c r="N43" s="39" t="e">
        <f t="shared" si="5"/>
        <v>#NAME?</v>
      </c>
      <c r="O43" s="39" t="e">
        <f t="shared" si="6"/>
        <v>#NAME?</v>
      </c>
    </row>
    <row r="44" spans="1:15" ht="27.75" customHeight="1">
      <c r="A44" s="22"/>
      <c r="B44" s="22"/>
      <c r="C44" s="23"/>
      <c r="D44" s="23" t="s">
        <v>197</v>
      </c>
      <c r="E44" s="24" t="s">
        <v>237</v>
      </c>
      <c r="F44" s="25" t="s">
        <v>233</v>
      </c>
      <c r="G44" s="26" t="s">
        <v>238</v>
      </c>
      <c r="H44" s="27">
        <v>4</v>
      </c>
      <c r="I44" s="36" t="str">
        <f t="shared" si="2"/>
        <v>B23</v>
      </c>
      <c r="J44" s="37" t="e">
        <f t="shared" si="7"/>
        <v>#NAME?</v>
      </c>
      <c r="K44" s="37" t="e">
        <f t="shared" si="8"/>
        <v>#NAME?</v>
      </c>
      <c r="L44" s="38">
        <f t="shared" si="3"/>
        <v>4</v>
      </c>
      <c r="M44" s="39" t="e">
        <f t="shared" si="4"/>
        <v>#NAME?</v>
      </c>
      <c r="N44" s="39" t="e">
        <f t="shared" si="5"/>
        <v>#NAME?</v>
      </c>
      <c r="O44" s="39" t="e">
        <f t="shared" si="6"/>
        <v>#NAME?</v>
      </c>
    </row>
    <row r="45" spans="1:15" ht="27.75" customHeight="1">
      <c r="A45" s="22"/>
      <c r="B45" s="22"/>
      <c r="C45" s="23"/>
      <c r="D45" s="23" t="s">
        <v>197</v>
      </c>
      <c r="E45" s="24" t="s">
        <v>239</v>
      </c>
      <c r="F45" s="25" t="s">
        <v>233</v>
      </c>
      <c r="G45" s="26" t="s">
        <v>240</v>
      </c>
      <c r="H45" s="27">
        <v>3</v>
      </c>
      <c r="I45" s="36" t="str">
        <f t="shared" si="2"/>
        <v>B24</v>
      </c>
      <c r="J45" s="37" t="e">
        <f t="shared" si="7"/>
        <v>#NAME?</v>
      </c>
      <c r="K45" s="37" t="e">
        <f t="shared" si="8"/>
        <v>#NAME?</v>
      </c>
      <c r="L45" s="38">
        <f t="shared" si="3"/>
        <v>3</v>
      </c>
      <c r="M45" s="39" t="e">
        <f t="shared" si="4"/>
        <v>#NAME?</v>
      </c>
      <c r="N45" s="39" t="e">
        <f t="shared" si="5"/>
        <v>#NAME?</v>
      </c>
      <c r="O45" s="39" t="e">
        <f t="shared" si="6"/>
        <v>#NAME?</v>
      </c>
    </row>
    <row r="46" spans="1:15" ht="27.75" customHeight="1">
      <c r="A46" s="22"/>
      <c r="B46" s="22"/>
      <c r="C46" s="23"/>
      <c r="D46" s="23" t="s">
        <v>197</v>
      </c>
      <c r="E46" s="24" t="s">
        <v>241</v>
      </c>
      <c r="F46" s="25" t="s">
        <v>233</v>
      </c>
      <c r="G46" s="26" t="s">
        <v>242</v>
      </c>
      <c r="H46" s="27">
        <v>1</v>
      </c>
      <c r="I46" s="36" t="str">
        <f t="shared" si="2"/>
        <v>B25</v>
      </c>
      <c r="J46" s="37" t="e">
        <f t="shared" si="7"/>
        <v>#NAME?</v>
      </c>
      <c r="K46" s="37" t="e">
        <f t="shared" si="8"/>
        <v>#NAME?</v>
      </c>
      <c r="L46" s="38">
        <f t="shared" si="3"/>
        <v>1</v>
      </c>
      <c r="M46" s="39" t="e">
        <f t="shared" si="4"/>
        <v>#NAME?</v>
      </c>
      <c r="N46" s="39" t="e">
        <f t="shared" si="5"/>
        <v>#NAME?</v>
      </c>
      <c r="O46" s="39" t="e">
        <f t="shared" si="6"/>
        <v>#NAME?</v>
      </c>
    </row>
    <row r="47" spans="1:15" ht="27.75" customHeight="1">
      <c r="A47" s="22"/>
      <c r="B47" s="22"/>
      <c r="C47" s="23"/>
      <c r="D47" s="23" t="s">
        <v>197</v>
      </c>
      <c r="E47" s="24" t="s">
        <v>243</v>
      </c>
      <c r="F47" s="25" t="s">
        <v>233</v>
      </c>
      <c r="G47" s="26" t="s">
        <v>244</v>
      </c>
      <c r="H47" s="27">
        <v>2</v>
      </c>
      <c r="I47" s="36" t="str">
        <f t="shared" si="2"/>
        <v>B26</v>
      </c>
      <c r="J47" s="37" t="e">
        <f t="shared" si="7"/>
        <v>#NAME?</v>
      </c>
      <c r="K47" s="37" t="e">
        <f t="shared" si="8"/>
        <v>#NAME?</v>
      </c>
      <c r="L47" s="38">
        <f t="shared" si="3"/>
        <v>2</v>
      </c>
      <c r="M47" s="39" t="e">
        <f t="shared" si="4"/>
        <v>#NAME?</v>
      </c>
      <c r="N47" s="39" t="e">
        <f t="shared" si="5"/>
        <v>#NAME?</v>
      </c>
      <c r="O47" s="39" t="e">
        <f t="shared" si="6"/>
        <v>#NAME?</v>
      </c>
    </row>
    <row r="48" spans="1:15" ht="27.75" customHeight="1">
      <c r="A48" s="22"/>
      <c r="B48" s="22"/>
      <c r="C48" s="23"/>
      <c r="D48" s="23" t="s">
        <v>197</v>
      </c>
      <c r="E48" s="24" t="s">
        <v>245</v>
      </c>
      <c r="F48" s="25" t="s">
        <v>233</v>
      </c>
      <c r="G48" s="26" t="s">
        <v>246</v>
      </c>
      <c r="H48" s="27">
        <v>1</v>
      </c>
      <c r="I48" s="36" t="str">
        <f t="shared" si="2"/>
        <v>B27</v>
      </c>
      <c r="J48" s="37" t="e">
        <f t="shared" si="7"/>
        <v>#NAME?</v>
      </c>
      <c r="K48" s="37" t="e">
        <f t="shared" si="8"/>
        <v>#NAME?</v>
      </c>
      <c r="L48" s="38">
        <f t="shared" si="3"/>
        <v>1</v>
      </c>
      <c r="M48" s="39" t="e">
        <f t="shared" si="4"/>
        <v>#NAME?</v>
      </c>
      <c r="N48" s="39" t="e">
        <f t="shared" si="5"/>
        <v>#NAME?</v>
      </c>
      <c r="O48" s="39" t="e">
        <f t="shared" si="6"/>
        <v>#NAME?</v>
      </c>
    </row>
    <row r="49" spans="1:15" ht="27.75" customHeight="1">
      <c r="A49" s="22"/>
      <c r="B49" s="22"/>
      <c r="C49" s="23"/>
      <c r="D49" s="23" t="s">
        <v>197</v>
      </c>
      <c r="E49" s="24" t="s">
        <v>247</v>
      </c>
      <c r="F49" s="25" t="s">
        <v>233</v>
      </c>
      <c r="G49" s="26" t="s">
        <v>248</v>
      </c>
      <c r="H49" s="27">
        <v>3</v>
      </c>
      <c r="I49" s="36" t="str">
        <f t="shared" si="2"/>
        <v>B28</v>
      </c>
      <c r="J49" s="37" t="e">
        <f t="shared" si="7"/>
        <v>#NAME?</v>
      </c>
      <c r="K49" s="37" t="e">
        <f t="shared" si="8"/>
        <v>#NAME?</v>
      </c>
      <c r="L49" s="38">
        <f t="shared" si="3"/>
        <v>3</v>
      </c>
      <c r="M49" s="39" t="e">
        <f t="shared" si="4"/>
        <v>#NAME?</v>
      </c>
      <c r="N49" s="39" t="e">
        <f t="shared" si="5"/>
        <v>#NAME?</v>
      </c>
      <c r="O49" s="39" t="e">
        <f t="shared" si="6"/>
        <v>#NAME?</v>
      </c>
    </row>
    <row r="50" spans="1:15" ht="27.75" customHeight="1">
      <c r="A50" s="22"/>
      <c r="B50" s="22"/>
      <c r="C50" s="23"/>
      <c r="D50" s="23" t="s">
        <v>197</v>
      </c>
      <c r="E50" s="24" t="s">
        <v>249</v>
      </c>
      <c r="F50" s="25" t="s">
        <v>233</v>
      </c>
      <c r="G50" s="26" t="s">
        <v>250</v>
      </c>
      <c r="H50" s="27">
        <v>3</v>
      </c>
      <c r="I50" s="36" t="str">
        <f t="shared" si="2"/>
        <v>B29</v>
      </c>
      <c r="J50" s="37" t="e">
        <f t="shared" si="7"/>
        <v>#NAME?</v>
      </c>
      <c r="K50" s="37" t="e">
        <f t="shared" si="8"/>
        <v>#NAME?</v>
      </c>
      <c r="L50" s="38">
        <f t="shared" si="3"/>
        <v>3</v>
      </c>
      <c r="M50" s="39" t="e">
        <f t="shared" si="4"/>
        <v>#NAME?</v>
      </c>
      <c r="N50" s="39" t="e">
        <f t="shared" si="5"/>
        <v>#NAME?</v>
      </c>
      <c r="O50" s="39" t="e">
        <f t="shared" si="6"/>
        <v>#NAME?</v>
      </c>
    </row>
    <row r="51" spans="1:15" ht="27.75" customHeight="1">
      <c r="A51" s="22"/>
      <c r="B51" s="22"/>
      <c r="C51" s="23"/>
      <c r="D51" s="23" t="s">
        <v>197</v>
      </c>
      <c r="E51" s="24" t="s">
        <v>251</v>
      </c>
      <c r="F51" s="25" t="s">
        <v>233</v>
      </c>
      <c r="G51" s="26" t="s">
        <v>252</v>
      </c>
      <c r="H51" s="27">
        <v>3</v>
      </c>
      <c r="I51" s="36" t="str">
        <f t="shared" si="2"/>
        <v>B30</v>
      </c>
      <c r="J51" s="37" t="e">
        <f t="shared" si="7"/>
        <v>#NAME?</v>
      </c>
      <c r="K51" s="37" t="e">
        <f t="shared" si="8"/>
        <v>#NAME?</v>
      </c>
      <c r="L51" s="38">
        <f t="shared" si="3"/>
        <v>3</v>
      </c>
      <c r="M51" s="39" t="e">
        <f t="shared" si="4"/>
        <v>#NAME?</v>
      </c>
      <c r="N51" s="39" t="e">
        <f t="shared" si="5"/>
        <v>#NAME?</v>
      </c>
      <c r="O51" s="39" t="e">
        <f t="shared" si="6"/>
        <v>#NAME?</v>
      </c>
    </row>
    <row r="52" spans="1:15" ht="27.75" customHeight="1">
      <c r="A52" s="22"/>
      <c r="B52" s="22"/>
      <c r="C52" s="23"/>
      <c r="D52" s="23" t="s">
        <v>253</v>
      </c>
      <c r="E52" s="24" t="s">
        <v>254</v>
      </c>
      <c r="F52" s="22" t="s">
        <v>255</v>
      </c>
      <c r="G52" s="26" t="s">
        <v>256</v>
      </c>
      <c r="H52" s="27">
        <v>11</v>
      </c>
      <c r="I52" s="36" t="str">
        <f t="shared" si="2"/>
        <v>C01</v>
      </c>
      <c r="J52" s="37" t="e">
        <f t="shared" si="7"/>
        <v>#NAME?</v>
      </c>
      <c r="K52" s="37" t="e">
        <f t="shared" si="8"/>
        <v>#NAME?</v>
      </c>
      <c r="L52" s="38">
        <f t="shared" si="3"/>
        <v>11</v>
      </c>
      <c r="M52" s="39" t="e">
        <f t="shared" si="4"/>
        <v>#NAME?</v>
      </c>
      <c r="N52" s="39" t="e">
        <f t="shared" si="5"/>
        <v>#NAME?</v>
      </c>
      <c r="O52" s="39" t="e">
        <f t="shared" si="6"/>
        <v>#NAME?</v>
      </c>
    </row>
    <row r="53" spans="1:15" ht="27.75" customHeight="1">
      <c r="A53" s="22"/>
      <c r="B53" s="22"/>
      <c r="C53" s="23"/>
      <c r="D53" s="23" t="s">
        <v>253</v>
      </c>
      <c r="E53" s="24" t="s">
        <v>257</v>
      </c>
      <c r="F53" s="25" t="s">
        <v>255</v>
      </c>
      <c r="G53" s="26" t="s">
        <v>258</v>
      </c>
      <c r="H53" s="27">
        <v>1</v>
      </c>
      <c r="I53" s="36" t="str">
        <f t="shared" si="2"/>
        <v>C02</v>
      </c>
      <c r="J53" s="37" t="e">
        <f t="shared" si="7"/>
        <v>#NAME?</v>
      </c>
      <c r="K53" s="37" t="e">
        <f t="shared" si="8"/>
        <v>#NAME?</v>
      </c>
      <c r="L53" s="38">
        <f t="shared" si="3"/>
        <v>1</v>
      </c>
      <c r="M53" s="39" t="e">
        <f t="shared" si="4"/>
        <v>#NAME?</v>
      </c>
      <c r="N53" s="39" t="e">
        <f t="shared" si="5"/>
        <v>#NAME?</v>
      </c>
      <c r="O53" s="39" t="e">
        <f t="shared" si="6"/>
        <v>#NAME?</v>
      </c>
    </row>
    <row r="54" spans="1:15" ht="27.75" customHeight="1">
      <c r="A54" s="22"/>
      <c r="B54" s="22"/>
      <c r="C54" s="23"/>
      <c r="D54" s="23" t="s">
        <v>253</v>
      </c>
      <c r="E54" s="24" t="s">
        <v>259</v>
      </c>
      <c r="F54" s="25" t="s">
        <v>255</v>
      </c>
      <c r="G54" s="26" t="s">
        <v>260</v>
      </c>
      <c r="H54" s="27">
        <v>2</v>
      </c>
      <c r="I54" s="36" t="str">
        <f t="shared" si="2"/>
        <v>C03</v>
      </c>
      <c r="J54" s="37" t="e">
        <f t="shared" si="7"/>
        <v>#NAME?</v>
      </c>
      <c r="K54" s="37" t="e">
        <f t="shared" si="8"/>
        <v>#NAME?</v>
      </c>
      <c r="L54" s="38">
        <f t="shared" si="3"/>
        <v>2</v>
      </c>
      <c r="M54" s="39" t="e">
        <f t="shared" si="4"/>
        <v>#NAME?</v>
      </c>
      <c r="N54" s="39" t="e">
        <f t="shared" si="5"/>
        <v>#NAME?</v>
      </c>
      <c r="O54" s="39" t="e">
        <f t="shared" si="6"/>
        <v>#NAME?</v>
      </c>
    </row>
    <row r="55" spans="1:15" ht="27.75" customHeight="1">
      <c r="A55" s="22"/>
      <c r="B55" s="22"/>
      <c r="C55" s="23"/>
      <c r="D55" s="23" t="s">
        <v>253</v>
      </c>
      <c r="E55" s="24" t="s">
        <v>261</v>
      </c>
      <c r="F55" s="25" t="s">
        <v>255</v>
      </c>
      <c r="G55" s="26" t="s">
        <v>262</v>
      </c>
      <c r="H55" s="27">
        <v>1</v>
      </c>
      <c r="I55" s="36" t="str">
        <f t="shared" si="2"/>
        <v>C04</v>
      </c>
      <c r="J55" s="37" t="e">
        <f t="shared" si="7"/>
        <v>#NAME?</v>
      </c>
      <c r="K55" s="37" t="e">
        <f t="shared" si="8"/>
        <v>#NAME?</v>
      </c>
      <c r="L55" s="38">
        <f t="shared" si="3"/>
        <v>1</v>
      </c>
      <c r="M55" s="39" t="e">
        <f t="shared" si="4"/>
        <v>#NAME?</v>
      </c>
      <c r="N55" s="39" t="e">
        <f t="shared" si="5"/>
        <v>#NAME?</v>
      </c>
      <c r="O55" s="39" t="e">
        <f t="shared" si="6"/>
        <v>#NAME?</v>
      </c>
    </row>
    <row r="56" spans="1:15" ht="27.75" customHeight="1">
      <c r="A56" s="22"/>
      <c r="B56" s="22"/>
      <c r="C56" s="23"/>
      <c r="D56" s="23" t="s">
        <v>253</v>
      </c>
      <c r="E56" s="24" t="s">
        <v>263</v>
      </c>
      <c r="F56" s="25" t="s">
        <v>255</v>
      </c>
      <c r="G56" s="26" t="s">
        <v>264</v>
      </c>
      <c r="H56" s="27">
        <v>1</v>
      </c>
      <c r="I56" s="36" t="str">
        <f t="shared" si="2"/>
        <v>C05</v>
      </c>
      <c r="J56" s="37" t="e">
        <f t="shared" si="7"/>
        <v>#NAME?</v>
      </c>
      <c r="K56" s="37" t="e">
        <f t="shared" si="8"/>
        <v>#NAME?</v>
      </c>
      <c r="L56" s="38">
        <f t="shared" si="3"/>
        <v>1</v>
      </c>
      <c r="M56" s="39" t="e">
        <f t="shared" si="4"/>
        <v>#NAME?</v>
      </c>
      <c r="N56" s="39" t="e">
        <f t="shared" si="5"/>
        <v>#NAME?</v>
      </c>
      <c r="O56" s="39" t="e">
        <f t="shared" si="6"/>
        <v>#NAME?</v>
      </c>
    </row>
    <row r="57" spans="1:15" ht="27.75" customHeight="1">
      <c r="A57" s="22"/>
      <c r="B57" s="22"/>
      <c r="C57" s="23"/>
      <c r="D57" s="23" t="s">
        <v>253</v>
      </c>
      <c r="E57" s="24" t="s">
        <v>265</v>
      </c>
      <c r="F57" s="25" t="s">
        <v>255</v>
      </c>
      <c r="G57" s="26" t="s">
        <v>266</v>
      </c>
      <c r="H57" s="27">
        <v>1</v>
      </c>
      <c r="I57" s="36" t="str">
        <f t="shared" si="2"/>
        <v>C06</v>
      </c>
      <c r="J57" s="37" t="e">
        <f t="shared" si="7"/>
        <v>#NAME?</v>
      </c>
      <c r="K57" s="37" t="e">
        <f t="shared" si="8"/>
        <v>#NAME?</v>
      </c>
      <c r="L57" s="38">
        <f t="shared" si="3"/>
        <v>1</v>
      </c>
      <c r="M57" s="39" t="e">
        <f t="shared" si="4"/>
        <v>#NAME?</v>
      </c>
      <c r="N57" s="39" t="e">
        <f t="shared" si="5"/>
        <v>#NAME?</v>
      </c>
      <c r="O57" s="39" t="e">
        <f t="shared" si="6"/>
        <v>#NAME?</v>
      </c>
    </row>
    <row r="58" spans="1:15" ht="27.75" customHeight="1">
      <c r="A58" s="22"/>
      <c r="B58" s="22"/>
      <c r="C58" s="23"/>
      <c r="D58" s="23" t="s">
        <v>253</v>
      </c>
      <c r="E58" s="24" t="s">
        <v>267</v>
      </c>
      <c r="F58" s="25" t="s">
        <v>255</v>
      </c>
      <c r="G58" s="26" t="s">
        <v>268</v>
      </c>
      <c r="H58" s="27">
        <v>2</v>
      </c>
      <c r="I58" s="36" t="str">
        <f t="shared" si="2"/>
        <v>C07</v>
      </c>
      <c r="J58" s="37" t="e">
        <f t="shared" si="7"/>
        <v>#NAME?</v>
      </c>
      <c r="K58" s="37" t="e">
        <f t="shared" si="8"/>
        <v>#NAME?</v>
      </c>
      <c r="L58" s="38">
        <f t="shared" si="3"/>
        <v>2</v>
      </c>
      <c r="M58" s="39" t="e">
        <f t="shared" si="4"/>
        <v>#NAME?</v>
      </c>
      <c r="N58" s="39" t="e">
        <f t="shared" si="5"/>
        <v>#NAME?</v>
      </c>
      <c r="O58" s="39" t="e">
        <f t="shared" si="6"/>
        <v>#NAME?</v>
      </c>
    </row>
    <row r="59" spans="1:15" ht="27.75" customHeight="1">
      <c r="A59" s="22"/>
      <c r="B59" s="22"/>
      <c r="C59" s="23"/>
      <c r="D59" s="23" t="s">
        <v>253</v>
      </c>
      <c r="E59" s="24" t="s">
        <v>269</v>
      </c>
      <c r="F59" s="25" t="s">
        <v>255</v>
      </c>
      <c r="G59" s="26" t="s">
        <v>270</v>
      </c>
      <c r="H59" s="27">
        <v>1</v>
      </c>
      <c r="I59" s="36" t="str">
        <f t="shared" si="2"/>
        <v>C08</v>
      </c>
      <c r="J59" s="37" t="e">
        <f t="shared" si="7"/>
        <v>#NAME?</v>
      </c>
      <c r="K59" s="37" t="e">
        <f t="shared" si="8"/>
        <v>#NAME?</v>
      </c>
      <c r="L59" s="38">
        <f t="shared" si="3"/>
        <v>1</v>
      </c>
      <c r="M59" s="39" t="e">
        <f t="shared" si="4"/>
        <v>#NAME?</v>
      </c>
      <c r="N59" s="39" t="e">
        <f t="shared" si="5"/>
        <v>#NAME?</v>
      </c>
      <c r="O59" s="39" t="e">
        <f t="shared" si="6"/>
        <v>#NAME?</v>
      </c>
    </row>
    <row r="60" spans="1:15" ht="27.75" customHeight="1">
      <c r="A60" s="22"/>
      <c r="B60" s="22"/>
      <c r="C60" s="23"/>
      <c r="D60" s="23" t="s">
        <v>253</v>
      </c>
      <c r="E60" s="24" t="s">
        <v>271</v>
      </c>
      <c r="F60" s="25" t="s">
        <v>272</v>
      </c>
      <c r="G60" s="26" t="s">
        <v>256</v>
      </c>
      <c r="H60" s="27">
        <v>5</v>
      </c>
      <c r="I60" s="36" t="str">
        <f t="shared" si="2"/>
        <v>C09</v>
      </c>
      <c r="J60" s="37" t="e">
        <f t="shared" si="7"/>
        <v>#NAME?</v>
      </c>
      <c r="K60" s="37" t="e">
        <f t="shared" si="8"/>
        <v>#NAME?</v>
      </c>
      <c r="L60" s="38">
        <f t="shared" si="3"/>
        <v>5</v>
      </c>
      <c r="M60" s="39" t="e">
        <f t="shared" si="4"/>
        <v>#NAME?</v>
      </c>
      <c r="N60" s="39" t="e">
        <f t="shared" si="5"/>
        <v>#NAME?</v>
      </c>
      <c r="O60" s="39" t="e">
        <f t="shared" si="6"/>
        <v>#NAME?</v>
      </c>
    </row>
    <row r="61" spans="1:15" ht="27.75" customHeight="1">
      <c r="A61" s="22"/>
      <c r="B61" s="22"/>
      <c r="C61" s="23"/>
      <c r="D61" s="23" t="s">
        <v>253</v>
      </c>
      <c r="E61" s="24" t="s">
        <v>273</v>
      </c>
      <c r="F61" s="25" t="s">
        <v>272</v>
      </c>
      <c r="G61" s="26" t="s">
        <v>268</v>
      </c>
      <c r="H61" s="27">
        <v>1</v>
      </c>
      <c r="I61" s="36" t="str">
        <f t="shared" si="2"/>
        <v>C10</v>
      </c>
      <c r="J61" s="37" t="e">
        <f t="shared" si="7"/>
        <v>#NAME?</v>
      </c>
      <c r="K61" s="37" t="e">
        <f t="shared" si="8"/>
        <v>#NAME?</v>
      </c>
      <c r="L61" s="38">
        <f t="shared" si="3"/>
        <v>1</v>
      </c>
      <c r="M61" s="39" t="e">
        <f t="shared" si="4"/>
        <v>#NAME?</v>
      </c>
      <c r="N61" s="39" t="e">
        <f t="shared" si="5"/>
        <v>#NAME?</v>
      </c>
      <c r="O61" s="39" t="e">
        <f t="shared" si="6"/>
        <v>#NAME?</v>
      </c>
    </row>
    <row r="62" spans="1:15" ht="27.75" customHeight="1">
      <c r="A62" s="22"/>
      <c r="B62" s="22"/>
      <c r="C62" s="23"/>
      <c r="D62" s="23" t="s">
        <v>253</v>
      </c>
      <c r="E62" s="24" t="s">
        <v>274</v>
      </c>
      <c r="F62" s="25" t="s">
        <v>272</v>
      </c>
      <c r="G62" s="26" t="s">
        <v>262</v>
      </c>
      <c r="H62" s="27">
        <v>1</v>
      </c>
      <c r="I62" s="36" t="str">
        <f t="shared" si="2"/>
        <v>C11</v>
      </c>
      <c r="J62" s="37" t="e">
        <f t="shared" si="7"/>
        <v>#NAME?</v>
      </c>
      <c r="K62" s="37" t="e">
        <f t="shared" si="8"/>
        <v>#NAME?</v>
      </c>
      <c r="L62" s="38">
        <f t="shared" si="3"/>
        <v>1</v>
      </c>
      <c r="M62" s="39" t="e">
        <f t="shared" si="4"/>
        <v>#NAME?</v>
      </c>
      <c r="N62" s="39" t="e">
        <f t="shared" si="5"/>
        <v>#NAME?</v>
      </c>
      <c r="O62" s="39" t="e">
        <f t="shared" si="6"/>
        <v>#NAME?</v>
      </c>
    </row>
    <row r="63" spans="1:15" ht="27.75" customHeight="1">
      <c r="A63" s="22"/>
      <c r="B63" s="22"/>
      <c r="C63" s="23"/>
      <c r="D63" s="23" t="s">
        <v>253</v>
      </c>
      <c r="E63" s="24" t="s">
        <v>275</v>
      </c>
      <c r="F63" s="25" t="s">
        <v>272</v>
      </c>
      <c r="G63" s="26" t="s">
        <v>258</v>
      </c>
      <c r="H63" s="27">
        <v>1</v>
      </c>
      <c r="I63" s="36" t="str">
        <f t="shared" si="2"/>
        <v>C12</v>
      </c>
      <c r="J63" s="37" t="e">
        <f t="shared" si="7"/>
        <v>#NAME?</v>
      </c>
      <c r="K63" s="37" t="e">
        <f t="shared" si="8"/>
        <v>#NAME?</v>
      </c>
      <c r="L63" s="38">
        <f t="shared" si="3"/>
        <v>1</v>
      </c>
      <c r="M63" s="39" t="e">
        <f t="shared" si="4"/>
        <v>#NAME?</v>
      </c>
      <c r="N63" s="39" t="e">
        <f t="shared" si="5"/>
        <v>#NAME?</v>
      </c>
      <c r="O63" s="39" t="e">
        <f t="shared" si="6"/>
        <v>#NAME?</v>
      </c>
    </row>
    <row r="64" spans="1:15" ht="27.75" customHeight="1">
      <c r="A64" s="22"/>
      <c r="B64" s="22"/>
      <c r="C64" s="23"/>
      <c r="D64" s="23" t="s">
        <v>253</v>
      </c>
      <c r="E64" s="24" t="s">
        <v>276</v>
      </c>
      <c r="F64" s="25" t="s">
        <v>272</v>
      </c>
      <c r="G64" s="26" t="s">
        <v>277</v>
      </c>
      <c r="H64" s="27">
        <v>2</v>
      </c>
      <c r="I64" s="36" t="str">
        <f t="shared" si="2"/>
        <v>C13</v>
      </c>
      <c r="J64" s="37" t="e">
        <f t="shared" si="7"/>
        <v>#NAME?</v>
      </c>
      <c r="K64" s="37" t="e">
        <f t="shared" si="8"/>
        <v>#NAME?</v>
      </c>
      <c r="L64" s="38">
        <f t="shared" si="3"/>
        <v>2</v>
      </c>
      <c r="M64" s="39" t="e">
        <f t="shared" si="4"/>
        <v>#NAME?</v>
      </c>
      <c r="N64" s="39" t="e">
        <f t="shared" si="5"/>
        <v>#NAME?</v>
      </c>
      <c r="O64" s="39" t="e">
        <f t="shared" si="6"/>
        <v>#NAME?</v>
      </c>
    </row>
    <row r="65" spans="1:15" ht="27.75" customHeight="1">
      <c r="A65" s="22"/>
      <c r="B65" s="22"/>
      <c r="C65" s="23"/>
      <c r="D65" s="23" t="s">
        <v>253</v>
      </c>
      <c r="E65" s="24" t="s">
        <v>278</v>
      </c>
      <c r="F65" s="25" t="s">
        <v>279</v>
      </c>
      <c r="G65" s="26" t="s">
        <v>256</v>
      </c>
      <c r="H65" s="27">
        <v>1</v>
      </c>
      <c r="I65" s="36" t="str">
        <f t="shared" si="2"/>
        <v>C14</v>
      </c>
      <c r="J65" s="37" t="e">
        <f t="shared" si="7"/>
        <v>#NAME?</v>
      </c>
      <c r="K65" s="37" t="e">
        <f t="shared" si="8"/>
        <v>#NAME?</v>
      </c>
      <c r="L65" s="38">
        <f t="shared" si="3"/>
        <v>1</v>
      </c>
      <c r="M65" s="39" t="e">
        <f t="shared" si="4"/>
        <v>#NAME?</v>
      </c>
      <c r="N65" s="39" t="e">
        <f t="shared" si="5"/>
        <v>#NAME?</v>
      </c>
      <c r="O65" s="39" t="e">
        <f t="shared" si="6"/>
        <v>#NAME?</v>
      </c>
    </row>
    <row r="66" spans="1:15" ht="27.75" customHeight="1">
      <c r="A66" s="22"/>
      <c r="B66" s="22"/>
      <c r="C66" s="23"/>
      <c r="D66" s="23" t="s">
        <v>253</v>
      </c>
      <c r="E66" s="24" t="s">
        <v>280</v>
      </c>
      <c r="F66" s="25" t="s">
        <v>279</v>
      </c>
      <c r="G66" s="26" t="s">
        <v>281</v>
      </c>
      <c r="H66" s="27">
        <v>1</v>
      </c>
      <c r="I66" s="36" t="str">
        <f t="shared" si="2"/>
        <v>C15</v>
      </c>
      <c r="J66" s="37" t="e">
        <f t="shared" si="7"/>
        <v>#NAME?</v>
      </c>
      <c r="K66" s="37" t="e">
        <f t="shared" si="8"/>
        <v>#NAME?</v>
      </c>
      <c r="L66" s="38">
        <f t="shared" si="3"/>
        <v>1</v>
      </c>
      <c r="M66" s="39" t="e">
        <f t="shared" si="4"/>
        <v>#NAME?</v>
      </c>
      <c r="N66" s="39" t="e">
        <f t="shared" si="5"/>
        <v>#NAME?</v>
      </c>
      <c r="O66" s="39" t="e">
        <f t="shared" si="6"/>
        <v>#NAME?</v>
      </c>
    </row>
    <row r="67" spans="1:15" ht="27.75" customHeight="1">
      <c r="A67" s="22"/>
      <c r="B67" s="22"/>
      <c r="C67" s="23"/>
      <c r="D67" s="23" t="s">
        <v>253</v>
      </c>
      <c r="E67" s="24" t="s">
        <v>282</v>
      </c>
      <c r="F67" s="25" t="s">
        <v>279</v>
      </c>
      <c r="G67" s="26" t="s">
        <v>283</v>
      </c>
      <c r="H67" s="27">
        <v>1</v>
      </c>
      <c r="I67" s="36" t="str">
        <f t="shared" si="2"/>
        <v>C16</v>
      </c>
      <c r="J67" s="37" t="e">
        <f t="shared" si="7"/>
        <v>#NAME?</v>
      </c>
      <c r="K67" s="37" t="e">
        <f t="shared" si="8"/>
        <v>#NAME?</v>
      </c>
      <c r="L67" s="38">
        <f t="shared" si="3"/>
        <v>1</v>
      </c>
      <c r="M67" s="39" t="e">
        <f t="shared" si="4"/>
        <v>#NAME?</v>
      </c>
      <c r="N67" s="39" t="e">
        <f t="shared" si="5"/>
        <v>#NAME?</v>
      </c>
      <c r="O67" s="39" t="e">
        <f t="shared" si="6"/>
        <v>#NAME?</v>
      </c>
    </row>
    <row r="68" spans="1:15" ht="27.75" customHeight="1">
      <c r="A68" s="22"/>
      <c r="B68" s="22"/>
      <c r="C68" s="23"/>
      <c r="D68" s="23" t="s">
        <v>253</v>
      </c>
      <c r="E68" s="24" t="s">
        <v>284</v>
      </c>
      <c r="F68" s="25" t="s">
        <v>285</v>
      </c>
      <c r="G68" s="26" t="s">
        <v>262</v>
      </c>
      <c r="H68" s="27">
        <v>2</v>
      </c>
      <c r="I68" s="36" t="str">
        <f t="shared" si="2"/>
        <v>C17</v>
      </c>
      <c r="J68" s="37" t="e">
        <f t="shared" si="7"/>
        <v>#NAME?</v>
      </c>
      <c r="K68" s="37" t="e">
        <f t="shared" si="8"/>
        <v>#NAME?</v>
      </c>
      <c r="L68" s="38">
        <f t="shared" si="3"/>
        <v>2</v>
      </c>
      <c r="M68" s="39" t="e">
        <f t="shared" si="4"/>
        <v>#NAME?</v>
      </c>
      <c r="N68" s="39" t="e">
        <f t="shared" si="5"/>
        <v>#NAME?</v>
      </c>
      <c r="O68" s="39" t="e">
        <f t="shared" si="6"/>
        <v>#NAME?</v>
      </c>
    </row>
    <row r="69" spans="1:15" ht="27.75" customHeight="1">
      <c r="A69" s="22"/>
      <c r="B69" s="22"/>
      <c r="C69" s="23"/>
      <c r="D69" s="23" t="s">
        <v>253</v>
      </c>
      <c r="E69" s="24" t="s">
        <v>286</v>
      </c>
      <c r="F69" s="25" t="s">
        <v>285</v>
      </c>
      <c r="G69" s="26" t="s">
        <v>256</v>
      </c>
      <c r="H69" s="27">
        <v>2</v>
      </c>
      <c r="I69" s="36" t="str">
        <f t="shared" si="2"/>
        <v>C18</v>
      </c>
      <c r="J69" s="37" t="e">
        <f>VLOOKUP(I69,报名结果表,1,FALSE)</f>
        <v>#NAME?</v>
      </c>
      <c r="K69" s="37" t="e">
        <f t="shared" si="8"/>
        <v>#NAME?</v>
      </c>
      <c r="L69" s="38">
        <f t="shared" si="3"/>
        <v>2</v>
      </c>
      <c r="M69" s="39" t="e">
        <f t="shared" si="4"/>
        <v>#NAME?</v>
      </c>
      <c r="N69" s="39" t="e">
        <f t="shared" si="5"/>
        <v>#NAME?</v>
      </c>
      <c r="O69" s="39" t="e">
        <f t="shared" si="6"/>
        <v>#NAME?</v>
      </c>
    </row>
    <row r="70" spans="1:15" ht="27.75" customHeight="1">
      <c r="A70" s="22"/>
      <c r="B70" s="22"/>
      <c r="C70" s="23"/>
      <c r="D70" s="23" t="s">
        <v>253</v>
      </c>
      <c r="E70" s="24" t="s">
        <v>287</v>
      </c>
      <c r="F70" s="40" t="s">
        <v>285</v>
      </c>
      <c r="G70" s="26" t="s">
        <v>258</v>
      </c>
      <c r="H70" s="41">
        <v>1</v>
      </c>
      <c r="I70" s="36" t="str">
        <f>A70&amp;C70&amp;E70</f>
        <v>C19</v>
      </c>
      <c r="J70" s="37" t="e">
        <f>VLOOKUP(I70,报名结果表,1,FALSE)</f>
        <v>#NAME?</v>
      </c>
      <c r="K70" s="37" t="e">
        <f t="shared" si="8"/>
        <v>#NAME?</v>
      </c>
      <c r="L70" s="38">
        <f>H70</f>
        <v>1</v>
      </c>
      <c r="M70" s="39" t="e">
        <f>IF((K70&gt;=(L70*3)),,IF(K70&lt;3,L70,))</f>
        <v>#NAME?</v>
      </c>
      <c r="N70" s="39" t="e">
        <f>IF((K70&gt;=(L70*3)),,IF(K70&lt;3,,L70-INT(K70/3)))</f>
        <v>#NAME?</v>
      </c>
      <c r="O70" s="39" t="e">
        <f>L70-M70-N70</f>
        <v>#NAME?</v>
      </c>
    </row>
    <row r="71" spans="1:15" ht="27.75" customHeight="1">
      <c r="A71" s="22"/>
      <c r="B71" s="22"/>
      <c r="C71" s="23"/>
      <c r="D71" s="23" t="s">
        <v>253</v>
      </c>
      <c r="E71" s="24" t="s">
        <v>288</v>
      </c>
      <c r="F71" s="40" t="s">
        <v>289</v>
      </c>
      <c r="G71" s="26" t="s">
        <v>188</v>
      </c>
      <c r="H71" s="41">
        <v>2</v>
      </c>
      <c r="I71" s="36" t="str">
        <f>A71&amp;C71&amp;E71</f>
        <v>C20</v>
      </c>
      <c r="J71" s="37" t="e">
        <f>VLOOKUP(I71,报名结果表,1,FALSE)</f>
        <v>#NAME?</v>
      </c>
      <c r="K71" s="37" t="e">
        <f t="shared" si="8"/>
        <v>#NAME?</v>
      </c>
      <c r="L71" s="38">
        <f>H71</f>
        <v>2</v>
      </c>
      <c r="M71" s="39" t="e">
        <f>IF((K71&gt;=(L71*3)),,IF(K71&lt;3,L71,))</f>
        <v>#NAME?</v>
      </c>
      <c r="N71" s="39" t="e">
        <f>IF((K71&gt;=(L71*3)),,IF(K71&lt;3,,L71-INT(K71/3)))</f>
        <v>#NAME?</v>
      </c>
      <c r="O71" s="39" t="e">
        <f>L71-M71-N71</f>
        <v>#NAME?</v>
      </c>
    </row>
    <row r="72" spans="1:15" ht="28.5" customHeight="1">
      <c r="A72" s="22" t="s">
        <v>145</v>
      </c>
      <c r="B72" s="22"/>
      <c r="C72" s="23"/>
      <c r="D72" s="23"/>
      <c r="E72" s="42"/>
      <c r="F72" s="25"/>
      <c r="G72" s="23"/>
      <c r="H72" s="43">
        <f>SUBTOTAL(109,H5:H71)</f>
        <v>118</v>
      </c>
      <c r="I72" s="36"/>
      <c r="J72" s="37"/>
      <c r="K72" s="37" t="e">
        <f>SUBTOTAL(109,K5:K71)</f>
        <v>#NAME?</v>
      </c>
      <c r="L72" s="38">
        <f>SUBTOTAL(109,L5:L71)</f>
        <v>118</v>
      </c>
      <c r="M72" s="39" t="e">
        <f>SUBTOTAL(109,M5:M71)</f>
        <v>#NAME?</v>
      </c>
      <c r="N72" s="39" t="e">
        <f>SUBTOTAL(109,N5:N71)</f>
        <v>#NAME?</v>
      </c>
      <c r="O72" s="39" t="e">
        <f>SUBTOTAL(109,O5:O71)</f>
        <v>#NAME?</v>
      </c>
    </row>
    <row r="73" spans="1:15" ht="21.75" customHeight="1"/>
  </sheetData>
  <sheetProtection formatCells="0" formatColumns="0" formatRows="0" autoFilter="0" pivotTables="0"/>
  <mergeCells count="2">
    <mergeCell ref="A1:O1"/>
    <mergeCell ref="A2:O2"/>
  </mergeCells>
  <phoneticPr fontId="22" type="noConversion"/>
  <pageMargins left="0.81944444444444398" right="0.23611111111111099" top="0.61944444444444402" bottom="0.61944444444444402" header="0.196527777777778" footer="0.3"/>
  <pageSetup paperSize="9" orientation="portrait" blackAndWhite="1"/>
  <headerFooter alignWithMargins="0">
    <oddFooter>&amp;L&amp;8&amp;D &amp;T&amp;C&amp;10第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23" sqref="B23"/>
    </sheetView>
  </sheetViews>
  <sheetFormatPr defaultColWidth="9" defaultRowHeight="14.25"/>
  <cols>
    <col min="1" max="1" width="29.375" customWidth="1"/>
  </cols>
  <sheetData>
    <row r="1" spans="1:1">
      <c r="A1" s="1" t="s">
        <v>152</v>
      </c>
    </row>
    <row r="2" spans="1:1">
      <c r="A2" s="2" t="s">
        <v>163</v>
      </c>
    </row>
    <row r="3" spans="1:1">
      <c r="A3" s="3" t="s">
        <v>290</v>
      </c>
    </row>
    <row r="4" spans="1:1">
      <c r="A4" s="3" t="s">
        <v>291</v>
      </c>
    </row>
    <row r="5" spans="1:1">
      <c r="A5" s="3" t="s">
        <v>199</v>
      </c>
    </row>
    <row r="6" spans="1:1">
      <c r="A6" s="3" t="s">
        <v>292</v>
      </c>
    </row>
    <row r="7" spans="1:1">
      <c r="A7" s="3" t="s">
        <v>293</v>
      </c>
    </row>
    <row r="8" spans="1:1">
      <c r="A8" s="3" t="s">
        <v>233</v>
      </c>
    </row>
    <row r="9" spans="1:1">
      <c r="A9" s="3" t="s">
        <v>255</v>
      </c>
    </row>
    <row r="10" spans="1:1">
      <c r="A10" s="3" t="s">
        <v>272</v>
      </c>
    </row>
  </sheetData>
  <phoneticPr fontId="2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表</vt:lpstr>
      <vt:lpstr>【3】岗位按3比1调配情况</vt:lpstr>
      <vt:lpstr>字典</vt:lpstr>
      <vt:lpstr>表!Print_Area</vt:lpstr>
      <vt:lpstr>【3】岗位按3比1调配情况!Print_Titles</vt:lpstr>
      <vt:lpstr>表!Print_Titles</vt:lpstr>
      <vt:lpstr>岗位ID_明细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德江县人力资源和社会保障局</dc:creator>
  <cp:lastModifiedBy>微软用户</cp:lastModifiedBy>
  <cp:revision>1</cp:revision>
  <cp:lastPrinted>2019-09-15T07:56:26Z</cp:lastPrinted>
  <dcterms:created xsi:type="dcterms:W3CDTF">2013-01-27T05:50:00Z</dcterms:created>
  <dcterms:modified xsi:type="dcterms:W3CDTF">2019-09-15T14:43:37Z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