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执勤岗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<sst xmlns="http://schemas.openxmlformats.org/spreadsheetml/2006/main" count="908" uniqueCount="489">
  <si>
    <t>政府专职消防员（执勤岗位）成绩登记表</t>
  </si>
  <si>
    <t>序号</t>
  </si>
  <si>
    <t>姓名</t>
  </si>
  <si>
    <t>性别</t>
  </si>
  <si>
    <t>报考岗位
（单位/类别/岗位）</t>
  </si>
  <si>
    <t>体能测试项目</t>
  </si>
  <si>
    <t>考核成绩</t>
  </si>
  <si>
    <t>成绩折算40%</t>
  </si>
  <si>
    <t>技能测试科目</t>
  </si>
  <si>
    <t>折算成绩30%</t>
  </si>
  <si>
    <t>心理测试</t>
  </si>
  <si>
    <t>面试成绩</t>
  </si>
  <si>
    <t>总分</t>
  </si>
  <si>
    <t>排名</t>
  </si>
  <si>
    <t>备注</t>
  </si>
  <si>
    <t>1000米</t>
  </si>
  <si>
    <t>得分</t>
  </si>
  <si>
    <t>10x4折返跑</t>
  </si>
  <si>
    <t>100米跑</t>
  </si>
  <si>
    <t>立定跳远</t>
  </si>
  <si>
    <t>单杠引体向上</t>
  </si>
  <si>
    <t xml:space="preserve"> 得分</t>
  </si>
  <si>
    <t>负重登六楼</t>
  </si>
  <si>
    <t>原地攀登六米拉梯</t>
  </si>
  <si>
    <t>黑暗环境搜索</t>
  </si>
  <si>
    <t>10米拖拽</t>
  </si>
  <si>
    <t>战斗员岗位（计划招录25人）</t>
  </si>
  <si>
    <t>何忠甫</t>
  </si>
  <si>
    <t>男</t>
  </si>
  <si>
    <t>白云区消防救援大队/消防队员/战斗员</t>
  </si>
  <si>
    <t>03’39</t>
  </si>
  <si>
    <t>10"04</t>
  </si>
  <si>
    <t>13"56</t>
  </si>
  <si>
    <t>28"77</t>
  </si>
  <si>
    <t>7"30</t>
  </si>
  <si>
    <t>20"41</t>
  </si>
  <si>
    <t>8"08</t>
  </si>
  <si>
    <t>合格</t>
  </si>
  <si>
    <t>姚杭</t>
  </si>
  <si>
    <t>03’37</t>
  </si>
  <si>
    <t>20</t>
  </si>
  <si>
    <t>10"11</t>
  </si>
  <si>
    <t>13"03</t>
  </si>
  <si>
    <t>29"51</t>
  </si>
  <si>
    <t>6"56</t>
  </si>
  <si>
    <t>16"09</t>
  </si>
  <si>
    <t>6"21</t>
  </si>
  <si>
    <t>刘坤</t>
  </si>
  <si>
    <t>03’04</t>
  </si>
  <si>
    <t>9"73</t>
  </si>
  <si>
    <t>13"10</t>
  </si>
  <si>
    <t>28"93</t>
  </si>
  <si>
    <t>8"71</t>
  </si>
  <si>
    <t>22"47</t>
  </si>
  <si>
    <t>7"16</t>
  </si>
  <si>
    <t>赵杰</t>
  </si>
  <si>
    <t>03’38</t>
  </si>
  <si>
    <t>10"41</t>
  </si>
  <si>
    <t>13"93</t>
  </si>
  <si>
    <t>58"12</t>
  </si>
  <si>
    <t>8"11</t>
  </si>
  <si>
    <t>30"31</t>
  </si>
  <si>
    <t>10"16</t>
  </si>
  <si>
    <t>刘宇</t>
  </si>
  <si>
    <t>03’34</t>
  </si>
  <si>
    <t>8"54</t>
  </si>
  <si>
    <t>13"34</t>
  </si>
  <si>
    <t>26"07</t>
  </si>
  <si>
    <t>5"48</t>
  </si>
  <si>
    <t>19"86</t>
  </si>
  <si>
    <t>7"46</t>
  </si>
  <si>
    <t>文刚</t>
  </si>
  <si>
    <t>03’53</t>
  </si>
  <si>
    <t>9"59</t>
  </si>
  <si>
    <t>13"57</t>
  </si>
  <si>
    <t>31"07</t>
  </si>
  <si>
    <t>8"27</t>
  </si>
  <si>
    <t>20"38</t>
  </si>
  <si>
    <t>6"11</t>
  </si>
  <si>
    <t>吴云</t>
  </si>
  <si>
    <t>9"85</t>
  </si>
  <si>
    <t>14"16</t>
  </si>
  <si>
    <t>18</t>
  </si>
  <si>
    <t>31"85</t>
  </si>
  <si>
    <t>8"63</t>
  </si>
  <si>
    <t>20"48</t>
  </si>
  <si>
    <t>4"58</t>
  </si>
  <si>
    <t>安胜郁</t>
  </si>
  <si>
    <t>03’45</t>
  </si>
  <si>
    <t>9"27</t>
  </si>
  <si>
    <t>13"40</t>
  </si>
  <si>
    <t>27"35</t>
  </si>
  <si>
    <t>8"76</t>
  </si>
  <si>
    <t>24"07</t>
  </si>
  <si>
    <t>5"33</t>
  </si>
  <si>
    <t>杨双权</t>
  </si>
  <si>
    <t>03’42</t>
  </si>
  <si>
    <t>9"30</t>
  </si>
  <si>
    <t>13"32</t>
  </si>
  <si>
    <t>27"79</t>
  </si>
  <si>
    <t>7"67</t>
  </si>
  <si>
    <t>23"74</t>
  </si>
  <si>
    <t>5"87</t>
  </si>
  <si>
    <t>张俊</t>
  </si>
  <si>
    <t>03’49</t>
  </si>
  <si>
    <t>16</t>
  </si>
  <si>
    <t>9"64</t>
  </si>
  <si>
    <t>13"49</t>
  </si>
  <si>
    <t>30"30</t>
  </si>
  <si>
    <t>22"12</t>
  </si>
  <si>
    <t>14"10</t>
  </si>
  <si>
    <t>卢凤江</t>
  </si>
  <si>
    <t>04’05</t>
  </si>
  <si>
    <t>10</t>
  </si>
  <si>
    <t>13“07</t>
  </si>
  <si>
    <t>29"35</t>
  </si>
  <si>
    <t>10"19</t>
  </si>
  <si>
    <t>16"02</t>
  </si>
  <si>
    <t>6"58</t>
  </si>
  <si>
    <t>尹松</t>
  </si>
  <si>
    <t>04’27</t>
  </si>
  <si>
    <t>12"89</t>
  </si>
  <si>
    <t>31"56</t>
  </si>
  <si>
    <t>9"61</t>
  </si>
  <si>
    <t>22"11</t>
  </si>
  <si>
    <t>5"99</t>
  </si>
  <si>
    <t>赵昊</t>
  </si>
  <si>
    <t>04’03</t>
  </si>
  <si>
    <t>10"01</t>
  </si>
  <si>
    <t>13"99</t>
  </si>
  <si>
    <t>26"11</t>
  </si>
  <si>
    <t>10"46</t>
  </si>
  <si>
    <t>18"59</t>
  </si>
  <si>
    <t>6"37</t>
  </si>
  <si>
    <t>杨维民</t>
  </si>
  <si>
    <t>10"50</t>
  </si>
  <si>
    <t>33"74</t>
  </si>
  <si>
    <t>11"20</t>
  </si>
  <si>
    <t>29"88</t>
  </si>
  <si>
    <t>7"61</t>
  </si>
  <si>
    <t>廖伟涵</t>
  </si>
  <si>
    <t>03’58</t>
  </si>
  <si>
    <t>12</t>
  </si>
  <si>
    <t>9"83</t>
  </si>
  <si>
    <t>13"50</t>
  </si>
  <si>
    <t>26"56</t>
  </si>
  <si>
    <t>8"14</t>
  </si>
  <si>
    <t>19"01</t>
  </si>
  <si>
    <t>4"93</t>
  </si>
  <si>
    <t>刘松武</t>
  </si>
  <si>
    <t>04’15</t>
  </si>
  <si>
    <t>4</t>
  </si>
  <si>
    <t>9"50</t>
  </si>
  <si>
    <t>13"39</t>
  </si>
  <si>
    <t>28"41</t>
  </si>
  <si>
    <t>7"66</t>
  </si>
  <si>
    <t>20"53</t>
  </si>
  <si>
    <t>4"95</t>
  </si>
  <si>
    <t>王天贵</t>
  </si>
  <si>
    <t>04’13</t>
  </si>
  <si>
    <t>6</t>
  </si>
  <si>
    <t>9"15</t>
  </si>
  <si>
    <t>13"92</t>
  </si>
  <si>
    <t>26"69</t>
  </si>
  <si>
    <t>8"23</t>
  </si>
  <si>
    <t>16"93</t>
  </si>
  <si>
    <t>杨明泽</t>
  </si>
  <si>
    <t>03’40</t>
  </si>
  <si>
    <t>10"43</t>
  </si>
  <si>
    <t>14"78</t>
  </si>
  <si>
    <t>33"06</t>
  </si>
  <si>
    <t>7"37</t>
  </si>
  <si>
    <t>18"98</t>
  </si>
  <si>
    <t>4"86</t>
  </si>
  <si>
    <t>杨家乐</t>
  </si>
  <si>
    <t>30"02</t>
  </si>
  <si>
    <t>7"07</t>
  </si>
  <si>
    <t>23"04</t>
  </si>
  <si>
    <t>6"48</t>
  </si>
  <si>
    <t>万庆晖</t>
  </si>
  <si>
    <t>03’47</t>
  </si>
  <si>
    <t>11"61</t>
  </si>
  <si>
    <t>14"35</t>
  </si>
  <si>
    <t>47"26</t>
  </si>
  <si>
    <t>15"33</t>
  </si>
  <si>
    <t>32"59</t>
  </si>
  <si>
    <t>11"18</t>
  </si>
  <si>
    <t>邓肖肖</t>
  </si>
  <si>
    <t>03’54</t>
  </si>
  <si>
    <t>10"65</t>
  </si>
  <si>
    <t>14"58</t>
  </si>
  <si>
    <t>47"51</t>
  </si>
  <si>
    <t>10"58</t>
  </si>
  <si>
    <t>33"84</t>
  </si>
  <si>
    <t>史国顺</t>
  </si>
  <si>
    <t>11"41</t>
  </si>
  <si>
    <t>14"73</t>
  </si>
  <si>
    <t>1’18</t>
  </si>
  <si>
    <t>11"00</t>
  </si>
  <si>
    <t>39"00</t>
  </si>
  <si>
    <t>12"00</t>
  </si>
  <si>
    <t>杨海彪</t>
  </si>
  <si>
    <t>9"54</t>
  </si>
  <si>
    <t>13"62</t>
  </si>
  <si>
    <t>30"21</t>
  </si>
  <si>
    <t>10"24</t>
  </si>
  <si>
    <t>22"53</t>
  </si>
  <si>
    <t>5"68</t>
  </si>
  <si>
    <t>高普合</t>
  </si>
  <si>
    <t>10"30</t>
  </si>
  <si>
    <t>14"87</t>
  </si>
  <si>
    <t>35"67</t>
  </si>
  <si>
    <t>8"84</t>
  </si>
  <si>
    <t>23"06</t>
  </si>
  <si>
    <t>8"46</t>
  </si>
  <si>
    <t>郭杰</t>
  </si>
  <si>
    <t>03’57</t>
  </si>
  <si>
    <t>9"81</t>
  </si>
  <si>
    <t>13"85</t>
  </si>
  <si>
    <t>32"31</t>
  </si>
  <si>
    <t>7"41</t>
  </si>
  <si>
    <t>16"33</t>
  </si>
  <si>
    <t>9"31</t>
  </si>
  <si>
    <t>罗文龙</t>
  </si>
  <si>
    <t>4’22</t>
  </si>
  <si>
    <t>2</t>
  </si>
  <si>
    <t>10"40</t>
  </si>
  <si>
    <t>14"01</t>
  </si>
  <si>
    <t>43"48</t>
  </si>
  <si>
    <t>8"24</t>
  </si>
  <si>
    <t>19"73</t>
  </si>
  <si>
    <t>6"61</t>
  </si>
  <si>
    <t>张伟</t>
  </si>
  <si>
    <t>03’46</t>
  </si>
  <si>
    <t>14"43</t>
  </si>
  <si>
    <t>27"89</t>
  </si>
  <si>
    <t>11"88</t>
  </si>
  <si>
    <t>23"10</t>
  </si>
  <si>
    <t>6"04</t>
  </si>
  <si>
    <t>马进</t>
  </si>
  <si>
    <t>04’14</t>
  </si>
  <si>
    <t>9"70</t>
  </si>
  <si>
    <t>14"68</t>
  </si>
  <si>
    <t>14</t>
  </si>
  <si>
    <t>33"26</t>
  </si>
  <si>
    <t>7"28</t>
  </si>
  <si>
    <t>17"49</t>
  </si>
  <si>
    <t>5"18</t>
  </si>
  <si>
    <t>蔡波</t>
  </si>
  <si>
    <t>14"63</t>
  </si>
  <si>
    <t>26"98</t>
  </si>
  <si>
    <t>10"62</t>
  </si>
  <si>
    <t>19"66</t>
  </si>
  <si>
    <t>6"02</t>
  </si>
  <si>
    <t>田仁伟</t>
  </si>
  <si>
    <t>04’29</t>
  </si>
  <si>
    <t>36"20</t>
  </si>
  <si>
    <t>12"34</t>
  </si>
  <si>
    <t>24"06</t>
  </si>
  <si>
    <t>8"51</t>
  </si>
  <si>
    <t>杜兴万</t>
  </si>
  <si>
    <t>04’44</t>
  </si>
  <si>
    <t>0</t>
  </si>
  <si>
    <t>13"51</t>
  </si>
  <si>
    <t>29"81</t>
  </si>
  <si>
    <t>7"77</t>
  </si>
  <si>
    <t>26"02</t>
  </si>
  <si>
    <t>5"15</t>
  </si>
  <si>
    <t>张城垣</t>
  </si>
  <si>
    <t>03’24</t>
  </si>
  <si>
    <t>10"10</t>
  </si>
  <si>
    <t>13"15</t>
  </si>
  <si>
    <t>28"42</t>
  </si>
  <si>
    <t>10"25</t>
  </si>
  <si>
    <t>16"96</t>
  </si>
  <si>
    <t>4"52</t>
  </si>
  <si>
    <t>邓全</t>
  </si>
  <si>
    <t>04’07</t>
  </si>
  <si>
    <t>9"49</t>
  </si>
  <si>
    <t>13"38</t>
  </si>
  <si>
    <t>25"99</t>
  </si>
  <si>
    <t>6"89</t>
  </si>
  <si>
    <t>14"56</t>
  </si>
  <si>
    <t>6"90</t>
  </si>
  <si>
    <t>解天和</t>
  </si>
  <si>
    <t>14"32</t>
  </si>
  <si>
    <t>21"53</t>
  </si>
  <si>
    <t>5"09</t>
  </si>
  <si>
    <t>季泽成</t>
  </si>
  <si>
    <t>04‘20</t>
  </si>
  <si>
    <t>10“05</t>
  </si>
  <si>
    <t>13"37</t>
  </si>
  <si>
    <t>32"35</t>
  </si>
  <si>
    <t>10"59</t>
  </si>
  <si>
    <t>35"49</t>
  </si>
  <si>
    <t>万昌波</t>
  </si>
  <si>
    <t>04’00</t>
  </si>
  <si>
    <t>10"49</t>
  </si>
  <si>
    <t>30"38</t>
  </si>
  <si>
    <t>14"02</t>
  </si>
  <si>
    <t>18"38</t>
  </si>
  <si>
    <t>6"28</t>
  </si>
  <si>
    <t>罗梦</t>
  </si>
  <si>
    <t>03’52</t>
  </si>
  <si>
    <t>15"79</t>
  </si>
  <si>
    <t>8</t>
  </si>
  <si>
    <t>35"81</t>
  </si>
  <si>
    <t>11"54</t>
  </si>
  <si>
    <t>29"43</t>
  </si>
  <si>
    <t>6"30</t>
  </si>
  <si>
    <t>杨俊</t>
  </si>
  <si>
    <t>04’20</t>
  </si>
  <si>
    <t>10"39</t>
  </si>
  <si>
    <t>14"96</t>
  </si>
  <si>
    <t>54"31</t>
  </si>
  <si>
    <t>14"42</t>
  </si>
  <si>
    <t>27"97</t>
  </si>
  <si>
    <t>7"81</t>
  </si>
  <si>
    <t>邓才稳</t>
  </si>
  <si>
    <t>04’35</t>
  </si>
  <si>
    <t>9"98</t>
  </si>
  <si>
    <t>13"80</t>
  </si>
  <si>
    <t>29"06</t>
  </si>
  <si>
    <t>9"82</t>
  </si>
  <si>
    <t>27"84</t>
  </si>
  <si>
    <t>7"51</t>
  </si>
  <si>
    <t>张鑫</t>
  </si>
  <si>
    <t>04’49</t>
  </si>
  <si>
    <t>9"75</t>
  </si>
  <si>
    <t>33"88</t>
  </si>
  <si>
    <t>19"70</t>
  </si>
  <si>
    <t>9"28</t>
  </si>
  <si>
    <t>黄永鸿</t>
  </si>
  <si>
    <t>14"65</t>
  </si>
  <si>
    <t>32"32</t>
  </si>
  <si>
    <t>10"57</t>
  </si>
  <si>
    <t>17"94</t>
  </si>
  <si>
    <t>8"15</t>
  </si>
  <si>
    <t>彭家和</t>
  </si>
  <si>
    <t>弃权</t>
  </si>
  <si>
    <t>9“84</t>
  </si>
  <si>
    <t>30"88</t>
  </si>
  <si>
    <t>14"00</t>
  </si>
  <si>
    <t>22"73</t>
  </si>
  <si>
    <t>7"65</t>
  </si>
  <si>
    <t>张磊</t>
  </si>
  <si>
    <t>10"84</t>
  </si>
  <si>
    <t>15"45</t>
  </si>
  <si>
    <t>44"74</t>
  </si>
  <si>
    <t>13"26</t>
  </si>
  <si>
    <t>26"00</t>
  </si>
  <si>
    <t>5"57</t>
  </si>
  <si>
    <t>田爽</t>
  </si>
  <si>
    <t>9"01</t>
  </si>
  <si>
    <t>13"44</t>
  </si>
  <si>
    <t>42"70</t>
  </si>
  <si>
    <t>22"79</t>
  </si>
  <si>
    <t>35"25</t>
  </si>
  <si>
    <t>7"82</t>
  </si>
  <si>
    <t>陈金鸿</t>
  </si>
  <si>
    <t>03’35</t>
  </si>
  <si>
    <t>9"90</t>
  </si>
  <si>
    <t>14"72</t>
  </si>
  <si>
    <t>34"09</t>
  </si>
  <si>
    <t>6"53</t>
  </si>
  <si>
    <t>36"97</t>
  </si>
  <si>
    <t>6"82</t>
  </si>
  <si>
    <t>超过面试时间,取消面试资格</t>
  </si>
  <si>
    <t>徐武超</t>
  </si>
  <si>
    <t>04’40</t>
  </si>
  <si>
    <t>15"03</t>
  </si>
  <si>
    <t>33"16</t>
  </si>
  <si>
    <t>9"11</t>
  </si>
  <si>
    <t>24"69</t>
  </si>
  <si>
    <t>5"71</t>
  </si>
  <si>
    <t>郑甲</t>
  </si>
  <si>
    <t>10"29</t>
  </si>
  <si>
    <t>14"85</t>
  </si>
  <si>
    <t>33"90</t>
  </si>
  <si>
    <t>7"83</t>
  </si>
  <si>
    <t>万洋</t>
  </si>
  <si>
    <t>未参加</t>
  </si>
  <si>
    <t>不合格</t>
  </si>
  <si>
    <t>淘汰</t>
  </si>
  <si>
    <t>弃考</t>
  </si>
  <si>
    <t>江俊威</t>
  </si>
  <si>
    <t>04’45</t>
  </si>
  <si>
    <t>10"08</t>
  </si>
  <si>
    <t>15"46</t>
  </si>
  <si>
    <t>49"49</t>
  </si>
  <si>
    <t>11"58</t>
  </si>
  <si>
    <t>26:89</t>
  </si>
  <si>
    <t>7"71</t>
  </si>
  <si>
    <t>体能不合格</t>
  </si>
  <si>
    <t>周高照</t>
  </si>
  <si>
    <t>10"83</t>
  </si>
  <si>
    <t>15"31</t>
  </si>
  <si>
    <t>26“78</t>
  </si>
  <si>
    <t>12"97</t>
  </si>
  <si>
    <t>28"86</t>
  </si>
  <si>
    <t>王柳</t>
  </si>
  <si>
    <t>5’05</t>
  </si>
  <si>
    <t>16"39</t>
  </si>
  <si>
    <t>39"07</t>
  </si>
  <si>
    <t>9"74</t>
  </si>
  <si>
    <t>29"57</t>
  </si>
  <si>
    <t>李俊</t>
  </si>
  <si>
    <t>4’27</t>
  </si>
  <si>
    <t>15"14</t>
  </si>
  <si>
    <t>32"82</t>
  </si>
  <si>
    <t>11"12</t>
  </si>
  <si>
    <t>27"21</t>
  </si>
  <si>
    <t>4"91</t>
  </si>
  <si>
    <t>喻正刚</t>
  </si>
  <si>
    <t>4’03</t>
  </si>
  <si>
    <t>13"83</t>
  </si>
  <si>
    <t>32"50</t>
  </si>
  <si>
    <t>21"14</t>
  </si>
  <si>
    <t>40"60</t>
  </si>
  <si>
    <t>4"46</t>
  </si>
  <si>
    <t>经电话联系自愿放弃应聘</t>
  </si>
  <si>
    <t>罗宇宁</t>
  </si>
  <si>
    <t>5’07</t>
  </si>
  <si>
    <t>10"99</t>
  </si>
  <si>
    <t>15"61</t>
  </si>
  <si>
    <t>38"62</t>
  </si>
  <si>
    <t>17"31</t>
  </si>
  <si>
    <t>31"71</t>
  </si>
  <si>
    <t>5"66</t>
  </si>
  <si>
    <t>胡思昊</t>
  </si>
  <si>
    <t>7’01</t>
  </si>
  <si>
    <t>11"03</t>
  </si>
  <si>
    <t>2’52"12</t>
  </si>
  <si>
    <t>40"42</t>
  </si>
  <si>
    <t>42"64</t>
  </si>
  <si>
    <t>25"58</t>
  </si>
  <si>
    <t>体能、岗位适应性测试均不合格</t>
  </si>
  <si>
    <t>牟毅</t>
  </si>
  <si>
    <t>4’52</t>
  </si>
  <si>
    <t>心理测试不合格</t>
  </si>
  <si>
    <t>朱聪豪</t>
  </si>
  <si>
    <t>10"76</t>
  </si>
  <si>
    <t>15"10</t>
  </si>
  <si>
    <t>经电话联系自愿放弃考试</t>
  </si>
  <si>
    <t xml:space="preserve">魏超勇 </t>
  </si>
  <si>
    <t>10"72</t>
  </si>
  <si>
    <t>16"91</t>
  </si>
  <si>
    <t>经联系自愿放弃所有考试</t>
  </si>
  <si>
    <t>蒋斌</t>
  </si>
  <si>
    <t>11"08</t>
  </si>
  <si>
    <t>熊锐</t>
  </si>
  <si>
    <t>4’14</t>
  </si>
  <si>
    <t>自愿放弃体测</t>
  </si>
  <si>
    <t>王清清</t>
  </si>
  <si>
    <t>刘守官</t>
  </si>
  <si>
    <t>04’58</t>
  </si>
  <si>
    <t>9’83</t>
  </si>
  <si>
    <t>16"79</t>
  </si>
  <si>
    <t>驾驶员岗位（计划招录5人）</t>
  </si>
  <si>
    <t>田旺</t>
  </si>
  <si>
    <t>白云区消防救援大队/消防队员/驾驶员</t>
  </si>
  <si>
    <t>9"92</t>
  </si>
  <si>
    <t>14"17</t>
  </si>
  <si>
    <t>28"43</t>
  </si>
  <si>
    <t>8"52</t>
  </si>
  <si>
    <t>22"99</t>
  </si>
  <si>
    <t>5"37</t>
  </si>
  <si>
    <t>黄钲威</t>
  </si>
  <si>
    <t>03’36</t>
  </si>
  <si>
    <t>10"13</t>
  </si>
  <si>
    <t>13"72</t>
  </si>
  <si>
    <t>32"05</t>
  </si>
  <si>
    <t>8"41</t>
  </si>
  <si>
    <t>18"53</t>
  </si>
  <si>
    <t>6"74</t>
  </si>
  <si>
    <t>王益</t>
  </si>
  <si>
    <t>04’17</t>
  </si>
  <si>
    <t>9"65</t>
  </si>
  <si>
    <t>13"68</t>
  </si>
  <si>
    <t>32"18</t>
  </si>
  <si>
    <t>8"19</t>
  </si>
  <si>
    <t>25"22</t>
  </si>
  <si>
    <t>6"00</t>
  </si>
  <si>
    <t>唐国发</t>
  </si>
  <si>
    <t>10"61</t>
  </si>
  <si>
    <t>1’17"31</t>
  </si>
  <si>
    <t>14"33</t>
  </si>
  <si>
    <t>42"33</t>
  </si>
  <si>
    <t>13"46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</si>
</sst>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&quot;00\&quot;00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思源黑体 CN Medium"/>
      <charset val="134"/>
    </font>
    <font>
      <sz val="12"/>
      <color theme="1"/>
      <name val="思源黑体 CN Medium"/>
      <charset val="134"/>
    </font>
    <font>
      <sz val="12"/>
      <color rgb="FF000000"/>
      <name val="宋体"/>
      <charset val="134"/>
    </font>
    <font>
      <sz val="12"/>
      <color rgb="FF000000"/>
      <name val="思源黑体 CN Medium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 style="thin">
        <color theme="0" tint="-0.5"/>
      </left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/>
      <top style="thin">
        <color theme="0" tint="-0.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177" fontId="3" fillId="0" borderId="11" xfId="0" applyNumberFormat="1" applyFont="1" applyFill="1" applyBorder="1" applyAlignment="1" applyProtection="1">
      <alignment horizontal="center" vertical="center"/>
      <protection locked="0"/>
    </xf>
    <xf numFmtId="177" fontId="3" fillId="0" borderId="12" xfId="0" applyNumberFormat="1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7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colors>
    <mruColors>
      <color rgb="00F6FC1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8"/>
  <sheetViews>
    <sheetView tabSelected="1" zoomScale="70" zoomScaleNormal="70" workbookViewId="0">
      <pane ySplit="3" topLeftCell="A4" activePane="bottomLeft" state="frozen"/>
      <selection/>
      <selection pane="bottomLeft" activeCell="G73" sqref="G73"/>
    </sheetView>
  </sheetViews>
  <sheetFormatPr defaultColWidth="8.89166666666667" defaultRowHeight="14.25"/>
  <cols>
    <col min="1" max="1" width="8.89166666666667" style="5"/>
    <col min="2" max="2" width="13.2166666666667" style="3" customWidth="1"/>
    <col min="3" max="3" width="11.8666666666667" style="5" customWidth="1"/>
    <col min="4" max="4" width="30.2083333333333" style="5" customWidth="1"/>
    <col min="5" max="5" width="15.05" style="5" customWidth="1"/>
    <col min="6" max="6" width="8.98333333333333" style="6" customWidth="1"/>
    <col min="7" max="7" width="13.5166666666667" style="5" customWidth="1"/>
    <col min="8" max="8" width="8.975" style="6" customWidth="1"/>
    <col min="9" max="9" width="15.5333333333333" style="5" customWidth="1"/>
    <col min="10" max="10" width="8.48333333333333" style="6" customWidth="1"/>
    <col min="11" max="11" width="16.675" style="7" customWidth="1"/>
    <col min="12" max="12" width="10.125" style="5" customWidth="1"/>
    <col min="13" max="13" width="16.6916666666667" style="5" customWidth="1"/>
    <col min="14" max="14" width="9.875" style="5" customWidth="1"/>
    <col min="15" max="15" width="16.6916666666667" style="3" customWidth="1"/>
    <col min="16" max="17" width="18.6166666666667" style="5" customWidth="1"/>
    <col min="18" max="18" width="7.65" style="5" customWidth="1"/>
    <col min="19" max="19" width="20.8416666666667" style="5" customWidth="1"/>
    <col min="20" max="20" width="7.175" style="5" customWidth="1"/>
    <col min="21" max="21" width="19.4583333333333" style="5" customWidth="1"/>
    <col min="22" max="22" width="8.1" style="5" customWidth="1"/>
    <col min="23" max="23" width="14.125" style="5" customWidth="1"/>
    <col min="24" max="24" width="8.89166666666667" style="5"/>
    <col min="25" max="25" width="14.1833333333333" style="3" customWidth="1"/>
    <col min="26" max="27" width="23.9333333333333" style="3" customWidth="1"/>
    <col min="28" max="28" width="14.1833333333333" style="3" customWidth="1"/>
    <col min="29" max="29" width="22.2333333333333" style="8" customWidth="1"/>
    <col min="30" max="30" width="14.1833333333333" style="8" customWidth="1"/>
    <col min="31" max="31" width="14.1833333333333" style="3" customWidth="1"/>
    <col min="32" max="32" width="38.4916666666667" style="5" customWidth="1"/>
    <col min="33" max="16384" width="8.89166666666667" style="5"/>
  </cols>
  <sheetData>
    <row r="1" s="1" customFormat="1" ht="39" customHeight="1" spans="1:3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75"/>
      <c r="AD1" s="75"/>
      <c r="AE1" s="9"/>
      <c r="AF1" s="9"/>
    </row>
    <row r="2" s="1" customFormat="1" spans="1:32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/>
      <c r="G2" s="14"/>
      <c r="H2" s="13"/>
      <c r="I2" s="14"/>
      <c r="J2" s="13"/>
      <c r="K2" s="48"/>
      <c r="L2" s="14"/>
      <c r="M2" s="14"/>
      <c r="N2" s="49"/>
      <c r="O2" s="50" t="s">
        <v>6</v>
      </c>
      <c r="P2" s="11" t="s">
        <v>7</v>
      </c>
      <c r="Q2" s="61" t="s">
        <v>8</v>
      </c>
      <c r="R2" s="61"/>
      <c r="S2" s="61"/>
      <c r="T2" s="62"/>
      <c r="U2" s="62"/>
      <c r="V2" s="62"/>
      <c r="W2" s="62"/>
      <c r="X2" s="63"/>
      <c r="Y2" s="50" t="s">
        <v>6</v>
      </c>
      <c r="Z2" s="76" t="s">
        <v>9</v>
      </c>
      <c r="AA2" s="76" t="s">
        <v>10</v>
      </c>
      <c r="AB2" s="76" t="s">
        <v>11</v>
      </c>
      <c r="AC2" s="77" t="s">
        <v>9</v>
      </c>
      <c r="AD2" s="78" t="s">
        <v>12</v>
      </c>
      <c r="AE2" s="50" t="s">
        <v>13</v>
      </c>
      <c r="AF2" s="79" t="s">
        <v>14</v>
      </c>
    </row>
    <row r="3" s="1" customFormat="1" spans="1:32">
      <c r="A3" s="15"/>
      <c r="B3" s="15"/>
      <c r="C3" s="15"/>
      <c r="D3" s="10"/>
      <c r="E3" s="16" t="s">
        <v>15</v>
      </c>
      <c r="F3" s="17" t="s">
        <v>16</v>
      </c>
      <c r="G3" s="16" t="s">
        <v>17</v>
      </c>
      <c r="H3" s="17" t="s">
        <v>16</v>
      </c>
      <c r="I3" s="16" t="s">
        <v>18</v>
      </c>
      <c r="J3" s="17" t="s">
        <v>16</v>
      </c>
      <c r="K3" s="51" t="s">
        <v>19</v>
      </c>
      <c r="L3" s="52" t="s">
        <v>16</v>
      </c>
      <c r="M3" s="52" t="s">
        <v>20</v>
      </c>
      <c r="N3" s="52" t="s">
        <v>21</v>
      </c>
      <c r="O3" s="52"/>
      <c r="P3" s="11"/>
      <c r="Q3" s="64" t="s">
        <v>22</v>
      </c>
      <c r="R3" s="64" t="s">
        <v>16</v>
      </c>
      <c r="S3" s="65" t="s">
        <v>23</v>
      </c>
      <c r="T3" s="65" t="s">
        <v>16</v>
      </c>
      <c r="U3" s="65" t="s">
        <v>24</v>
      </c>
      <c r="V3" s="66" t="s">
        <v>16</v>
      </c>
      <c r="W3" s="66" t="s">
        <v>25</v>
      </c>
      <c r="X3" s="67" t="s">
        <v>16</v>
      </c>
      <c r="Y3" s="80"/>
      <c r="Z3" s="50"/>
      <c r="AA3" s="50"/>
      <c r="AB3" s="50"/>
      <c r="AC3" s="78"/>
      <c r="AD3" s="81"/>
      <c r="AE3" s="80"/>
      <c r="AF3" s="56"/>
    </row>
    <row r="4" s="1" customFormat="1" ht="32" customHeight="1" spans="1:32">
      <c r="A4" s="15" t="s">
        <v>26</v>
      </c>
      <c r="B4" s="15"/>
      <c r="C4" s="15"/>
      <c r="D4" s="10"/>
      <c r="E4" s="16"/>
      <c r="F4" s="17"/>
      <c r="G4" s="16"/>
      <c r="H4" s="17"/>
      <c r="I4" s="16"/>
      <c r="J4" s="17"/>
      <c r="K4" s="51"/>
      <c r="L4" s="52"/>
      <c r="M4" s="52"/>
      <c r="N4" s="52"/>
      <c r="O4" s="52"/>
      <c r="P4" s="11"/>
      <c r="Q4" s="16"/>
      <c r="R4" s="16"/>
      <c r="S4" s="68"/>
      <c r="T4" s="68"/>
      <c r="U4" s="68"/>
      <c r="V4" s="69"/>
      <c r="W4" s="69"/>
      <c r="X4" s="67"/>
      <c r="Y4" s="80"/>
      <c r="Z4" s="50"/>
      <c r="AA4" s="50"/>
      <c r="AB4" s="50"/>
      <c r="AC4" s="78"/>
      <c r="AD4" s="81"/>
      <c r="AE4" s="80"/>
      <c r="AF4" s="56"/>
    </row>
    <row r="5" s="2" customFormat="1" ht="32" customHeight="1" spans="1:32">
      <c r="A5" s="18">
        <v>1</v>
      </c>
      <c r="B5" s="19" t="s">
        <v>27</v>
      </c>
      <c r="C5" s="19" t="s">
        <v>28</v>
      </c>
      <c r="D5" s="19" t="s">
        <v>29</v>
      </c>
      <c r="E5" s="20" t="s">
        <v>30</v>
      </c>
      <c r="F5" s="21">
        <v>20</v>
      </c>
      <c r="G5" s="20" t="s">
        <v>31</v>
      </c>
      <c r="H5" s="21">
        <v>20</v>
      </c>
      <c r="I5" s="20" t="s">
        <v>32</v>
      </c>
      <c r="J5" s="21">
        <v>20</v>
      </c>
      <c r="K5" s="53">
        <v>2.4</v>
      </c>
      <c r="L5" s="20">
        <v>16</v>
      </c>
      <c r="M5" s="20">
        <v>17</v>
      </c>
      <c r="N5" s="20">
        <v>20</v>
      </c>
      <c r="O5" s="20">
        <f t="shared" ref="O5:O50" si="0">F5+H5+J5+L5+N5</f>
        <v>96</v>
      </c>
      <c r="P5" s="22">
        <f t="shared" ref="P5:P51" si="1">O5*40%</f>
        <v>38.4</v>
      </c>
      <c r="Q5" s="20" t="s">
        <v>33</v>
      </c>
      <c r="R5" s="20">
        <v>25</v>
      </c>
      <c r="S5" s="20" t="s">
        <v>34</v>
      </c>
      <c r="T5" s="20">
        <v>25</v>
      </c>
      <c r="U5" s="20" t="s">
        <v>35</v>
      </c>
      <c r="V5" s="20">
        <v>25</v>
      </c>
      <c r="W5" s="20" t="s">
        <v>36</v>
      </c>
      <c r="X5" s="70">
        <v>25</v>
      </c>
      <c r="Y5" s="20">
        <f t="shared" ref="Y5:Y50" si="2">R5+T5+V5+X5</f>
        <v>100</v>
      </c>
      <c r="Z5" s="56">
        <f t="shared" ref="Z5:Z51" si="3">Y5*30%</f>
        <v>30</v>
      </c>
      <c r="AA5" s="56" t="s">
        <v>37</v>
      </c>
      <c r="AB5" s="56">
        <v>92.33</v>
      </c>
      <c r="AC5" s="82">
        <f t="shared" ref="AC5:AC51" si="4">AB5*30%</f>
        <v>27.699</v>
      </c>
      <c r="AD5" s="82">
        <f t="shared" ref="AD5:AD51" si="5">AC5+Z5+P5</f>
        <v>96.099</v>
      </c>
      <c r="AE5" s="56">
        <f>RANK(AD5,$AD$5:$AD$51,0)</f>
        <v>1</v>
      </c>
      <c r="AF5" s="20"/>
    </row>
    <row r="6" s="3" customFormat="1" ht="32" customHeight="1" spans="1:33">
      <c r="A6" s="18">
        <v>2</v>
      </c>
      <c r="B6" s="19" t="s">
        <v>38</v>
      </c>
      <c r="C6" s="19" t="s">
        <v>28</v>
      </c>
      <c r="D6" s="19" t="s">
        <v>29</v>
      </c>
      <c r="E6" s="22" t="s">
        <v>39</v>
      </c>
      <c r="F6" s="23" t="s">
        <v>40</v>
      </c>
      <c r="G6" s="22" t="s">
        <v>41</v>
      </c>
      <c r="H6" s="21">
        <v>20</v>
      </c>
      <c r="I6" s="22" t="s">
        <v>42</v>
      </c>
      <c r="J6" s="21">
        <v>20</v>
      </c>
      <c r="K6" s="53">
        <v>2.5</v>
      </c>
      <c r="L6" s="20">
        <v>20</v>
      </c>
      <c r="M6" s="20">
        <v>9</v>
      </c>
      <c r="N6" s="20">
        <v>20</v>
      </c>
      <c r="O6" s="20">
        <f t="shared" si="0"/>
        <v>100</v>
      </c>
      <c r="P6" s="22">
        <f t="shared" si="1"/>
        <v>40</v>
      </c>
      <c r="Q6" s="22" t="s">
        <v>43</v>
      </c>
      <c r="R6" s="20">
        <v>25</v>
      </c>
      <c r="S6" s="22" t="s">
        <v>44</v>
      </c>
      <c r="T6" s="20">
        <v>25</v>
      </c>
      <c r="U6" s="22" t="s">
        <v>45</v>
      </c>
      <c r="V6" s="20">
        <v>25</v>
      </c>
      <c r="W6" s="22" t="s">
        <v>46</v>
      </c>
      <c r="X6" s="70">
        <v>25</v>
      </c>
      <c r="Y6" s="20">
        <f t="shared" si="2"/>
        <v>100</v>
      </c>
      <c r="Z6" s="56">
        <f t="shared" si="3"/>
        <v>30</v>
      </c>
      <c r="AA6" s="56" t="s">
        <v>37</v>
      </c>
      <c r="AB6" s="56">
        <v>82.33</v>
      </c>
      <c r="AC6" s="82">
        <f t="shared" si="4"/>
        <v>24.699</v>
      </c>
      <c r="AD6" s="82">
        <f t="shared" si="5"/>
        <v>94.699</v>
      </c>
      <c r="AE6" s="56">
        <f>RANK(AD6,$AD$5:$AD$51,0)</f>
        <v>2</v>
      </c>
      <c r="AF6" s="20"/>
      <c r="AG6" s="2"/>
    </row>
    <row r="7" s="3" customFormat="1" ht="32" customHeight="1" spans="1:33">
      <c r="A7" s="18">
        <v>3</v>
      </c>
      <c r="B7" s="19" t="s">
        <v>47</v>
      </c>
      <c r="C7" s="19" t="s">
        <v>28</v>
      </c>
      <c r="D7" s="19" t="s">
        <v>29</v>
      </c>
      <c r="E7" s="22" t="s">
        <v>48</v>
      </c>
      <c r="F7" s="21">
        <v>20</v>
      </c>
      <c r="G7" s="22" t="s">
        <v>49</v>
      </c>
      <c r="H7" s="21">
        <v>20</v>
      </c>
      <c r="I7" s="22" t="s">
        <v>50</v>
      </c>
      <c r="J7" s="23" t="s">
        <v>40</v>
      </c>
      <c r="K7" s="53">
        <v>2.36</v>
      </c>
      <c r="L7" s="20">
        <v>14</v>
      </c>
      <c r="M7" s="20">
        <v>10</v>
      </c>
      <c r="N7" s="20">
        <v>20</v>
      </c>
      <c r="O7" s="20">
        <f t="shared" si="0"/>
        <v>94</v>
      </c>
      <c r="P7" s="22">
        <f t="shared" si="1"/>
        <v>37.6</v>
      </c>
      <c r="Q7" s="22" t="s">
        <v>51</v>
      </c>
      <c r="R7" s="20">
        <v>25</v>
      </c>
      <c r="S7" s="22" t="s">
        <v>52</v>
      </c>
      <c r="T7" s="20">
        <v>25</v>
      </c>
      <c r="U7" s="22" t="s">
        <v>53</v>
      </c>
      <c r="V7" s="20">
        <v>25</v>
      </c>
      <c r="W7" s="22" t="s">
        <v>54</v>
      </c>
      <c r="X7" s="70">
        <v>25</v>
      </c>
      <c r="Y7" s="20">
        <f t="shared" si="2"/>
        <v>100</v>
      </c>
      <c r="Z7" s="56">
        <f t="shared" si="3"/>
        <v>30</v>
      </c>
      <c r="AA7" s="56" t="s">
        <v>37</v>
      </c>
      <c r="AB7" s="56">
        <v>89.33</v>
      </c>
      <c r="AC7" s="82">
        <f t="shared" si="4"/>
        <v>26.799</v>
      </c>
      <c r="AD7" s="82">
        <f t="shared" si="5"/>
        <v>94.399</v>
      </c>
      <c r="AE7" s="56">
        <f>RANK(AD7,$AD$5:$AD$51,0)</f>
        <v>3</v>
      </c>
      <c r="AF7" s="20"/>
      <c r="AG7" s="2"/>
    </row>
    <row r="8" s="3" customFormat="1" ht="32" customHeight="1" spans="1:33">
      <c r="A8" s="18">
        <v>4</v>
      </c>
      <c r="B8" s="19" t="s">
        <v>55</v>
      </c>
      <c r="C8" s="19" t="s">
        <v>28</v>
      </c>
      <c r="D8" s="19" t="s">
        <v>29</v>
      </c>
      <c r="E8" s="20" t="s">
        <v>56</v>
      </c>
      <c r="F8" s="21">
        <v>20</v>
      </c>
      <c r="G8" s="20" t="s">
        <v>57</v>
      </c>
      <c r="H8" s="21">
        <v>18</v>
      </c>
      <c r="I8" s="20" t="s">
        <v>58</v>
      </c>
      <c r="J8" s="21">
        <v>20</v>
      </c>
      <c r="K8" s="53">
        <v>2.36</v>
      </c>
      <c r="L8" s="20">
        <v>14</v>
      </c>
      <c r="M8" s="20">
        <v>19</v>
      </c>
      <c r="N8" s="20">
        <v>20</v>
      </c>
      <c r="O8" s="20">
        <f t="shared" si="0"/>
        <v>92</v>
      </c>
      <c r="P8" s="22">
        <f t="shared" si="1"/>
        <v>36.8</v>
      </c>
      <c r="Q8" s="20" t="s">
        <v>59</v>
      </c>
      <c r="R8" s="20">
        <v>25</v>
      </c>
      <c r="S8" s="20" t="s">
        <v>60</v>
      </c>
      <c r="T8" s="20">
        <v>25</v>
      </c>
      <c r="U8" s="20" t="s">
        <v>61</v>
      </c>
      <c r="V8" s="20">
        <v>25</v>
      </c>
      <c r="W8" s="20" t="s">
        <v>62</v>
      </c>
      <c r="X8" s="70">
        <v>25</v>
      </c>
      <c r="Y8" s="20">
        <f t="shared" si="2"/>
        <v>100</v>
      </c>
      <c r="Z8" s="56">
        <f t="shared" si="3"/>
        <v>30</v>
      </c>
      <c r="AA8" s="56" t="s">
        <v>37</v>
      </c>
      <c r="AB8" s="56">
        <v>90.66</v>
      </c>
      <c r="AC8" s="82">
        <f t="shared" si="4"/>
        <v>27.198</v>
      </c>
      <c r="AD8" s="82">
        <f t="shared" si="5"/>
        <v>93.998</v>
      </c>
      <c r="AE8" s="56">
        <f>RANK(AD8,$AD$5:$AD$51,0)</f>
        <v>4</v>
      </c>
      <c r="AF8" s="20"/>
      <c r="AG8" s="2"/>
    </row>
    <row r="9" s="3" customFormat="1" ht="32" customHeight="1" spans="1:33">
      <c r="A9" s="18">
        <v>5</v>
      </c>
      <c r="B9" s="19" t="s">
        <v>63</v>
      </c>
      <c r="C9" s="19" t="s">
        <v>28</v>
      </c>
      <c r="D9" s="19" t="s">
        <v>29</v>
      </c>
      <c r="E9" s="22" t="s">
        <v>64</v>
      </c>
      <c r="F9" s="21">
        <v>20</v>
      </c>
      <c r="G9" s="22" t="s">
        <v>65</v>
      </c>
      <c r="H9" s="21">
        <v>20</v>
      </c>
      <c r="I9" s="22" t="s">
        <v>66</v>
      </c>
      <c r="J9" s="21">
        <v>20</v>
      </c>
      <c r="K9" s="53">
        <v>2.3</v>
      </c>
      <c r="L9" s="20">
        <v>20</v>
      </c>
      <c r="M9" s="20">
        <v>12</v>
      </c>
      <c r="N9" s="20">
        <v>20</v>
      </c>
      <c r="O9" s="20">
        <f t="shared" si="0"/>
        <v>100</v>
      </c>
      <c r="P9" s="22">
        <f t="shared" si="1"/>
        <v>40</v>
      </c>
      <c r="Q9" s="22" t="s">
        <v>67</v>
      </c>
      <c r="R9" s="20">
        <v>25</v>
      </c>
      <c r="S9" s="22" t="s">
        <v>68</v>
      </c>
      <c r="T9" s="20">
        <v>25</v>
      </c>
      <c r="U9" s="22" t="s">
        <v>69</v>
      </c>
      <c r="V9" s="20">
        <v>25</v>
      </c>
      <c r="W9" s="22" t="s">
        <v>70</v>
      </c>
      <c r="X9" s="70">
        <v>25</v>
      </c>
      <c r="Y9" s="20">
        <f t="shared" si="2"/>
        <v>100</v>
      </c>
      <c r="Z9" s="56">
        <f t="shared" si="3"/>
        <v>30</v>
      </c>
      <c r="AA9" s="56" t="s">
        <v>37</v>
      </c>
      <c r="AB9" s="56">
        <v>76.6</v>
      </c>
      <c r="AC9" s="82">
        <f t="shared" si="4"/>
        <v>22.98</v>
      </c>
      <c r="AD9" s="82">
        <f t="shared" si="5"/>
        <v>92.98</v>
      </c>
      <c r="AE9" s="56">
        <f>RANK(AD9,$AD$5:$AD$51,0)</f>
        <v>5</v>
      </c>
      <c r="AF9" s="20"/>
      <c r="AG9" s="2"/>
    </row>
    <row r="10" s="3" customFormat="1" ht="32" customHeight="1" spans="1:33">
      <c r="A10" s="18">
        <v>6</v>
      </c>
      <c r="B10" s="19" t="s">
        <v>71</v>
      </c>
      <c r="C10" s="19" t="s">
        <v>28</v>
      </c>
      <c r="D10" s="19" t="s">
        <v>29</v>
      </c>
      <c r="E10" s="20" t="s">
        <v>72</v>
      </c>
      <c r="F10" s="21">
        <v>14</v>
      </c>
      <c r="G10" s="20" t="s">
        <v>73</v>
      </c>
      <c r="H10" s="21">
        <v>20</v>
      </c>
      <c r="I10" s="20" t="s">
        <v>74</v>
      </c>
      <c r="J10" s="21">
        <v>20</v>
      </c>
      <c r="K10" s="53">
        <v>2.53</v>
      </c>
      <c r="L10" s="20">
        <v>20</v>
      </c>
      <c r="M10" s="20">
        <v>7</v>
      </c>
      <c r="N10" s="20">
        <v>18</v>
      </c>
      <c r="O10" s="20">
        <f t="shared" si="0"/>
        <v>92</v>
      </c>
      <c r="P10" s="22">
        <f t="shared" si="1"/>
        <v>36.8</v>
      </c>
      <c r="Q10" s="20" t="s">
        <v>75</v>
      </c>
      <c r="R10" s="20">
        <v>25</v>
      </c>
      <c r="S10" s="20" t="s">
        <v>76</v>
      </c>
      <c r="T10" s="20">
        <v>25</v>
      </c>
      <c r="U10" s="20" t="s">
        <v>77</v>
      </c>
      <c r="V10" s="20">
        <v>25</v>
      </c>
      <c r="W10" s="20" t="s">
        <v>78</v>
      </c>
      <c r="X10" s="70">
        <v>25</v>
      </c>
      <c r="Y10" s="20">
        <f t="shared" si="2"/>
        <v>100</v>
      </c>
      <c r="Z10" s="56">
        <f t="shared" si="3"/>
        <v>30</v>
      </c>
      <c r="AA10" s="56" t="s">
        <v>37</v>
      </c>
      <c r="AB10" s="56">
        <v>87</v>
      </c>
      <c r="AC10" s="82">
        <f t="shared" si="4"/>
        <v>26.1</v>
      </c>
      <c r="AD10" s="82">
        <f t="shared" si="5"/>
        <v>92.9</v>
      </c>
      <c r="AE10" s="56">
        <f>RANK(AD10,$AD$5:$AD$51,0)</f>
        <v>6</v>
      </c>
      <c r="AF10" s="20"/>
      <c r="AG10" s="2"/>
    </row>
    <row r="11" s="3" customFormat="1" ht="32" customHeight="1" spans="1:33">
      <c r="A11" s="18">
        <v>7</v>
      </c>
      <c r="B11" s="19" t="s">
        <v>79</v>
      </c>
      <c r="C11" s="19" t="s">
        <v>28</v>
      </c>
      <c r="D11" s="19" t="s">
        <v>29</v>
      </c>
      <c r="E11" s="24" t="s">
        <v>39</v>
      </c>
      <c r="F11" s="25" t="s">
        <v>40</v>
      </c>
      <c r="G11" s="26" t="s">
        <v>80</v>
      </c>
      <c r="H11" s="25" t="s">
        <v>40</v>
      </c>
      <c r="I11" s="26" t="s">
        <v>81</v>
      </c>
      <c r="J11" s="23" t="s">
        <v>82</v>
      </c>
      <c r="K11" s="54">
        <v>2.45</v>
      </c>
      <c r="L11" s="20">
        <v>20</v>
      </c>
      <c r="M11" s="20">
        <v>8</v>
      </c>
      <c r="N11" s="20">
        <v>20</v>
      </c>
      <c r="O11" s="20">
        <f t="shared" si="0"/>
        <v>98</v>
      </c>
      <c r="P11" s="22">
        <f t="shared" si="1"/>
        <v>39.2</v>
      </c>
      <c r="Q11" s="22" t="s">
        <v>83</v>
      </c>
      <c r="R11" s="20">
        <v>25</v>
      </c>
      <c r="S11" s="22" t="s">
        <v>84</v>
      </c>
      <c r="T11" s="20">
        <v>25</v>
      </c>
      <c r="U11" s="22" t="s">
        <v>85</v>
      </c>
      <c r="V11" s="20">
        <v>25</v>
      </c>
      <c r="W11" s="22" t="s">
        <v>86</v>
      </c>
      <c r="X11" s="70">
        <v>25</v>
      </c>
      <c r="Y11" s="20">
        <f t="shared" si="2"/>
        <v>100</v>
      </c>
      <c r="Z11" s="56">
        <f t="shared" si="3"/>
        <v>30</v>
      </c>
      <c r="AA11" s="56" t="s">
        <v>37</v>
      </c>
      <c r="AB11" s="56">
        <v>76.6</v>
      </c>
      <c r="AC11" s="82">
        <f t="shared" si="4"/>
        <v>22.98</v>
      </c>
      <c r="AD11" s="82">
        <f t="shared" si="5"/>
        <v>92.18</v>
      </c>
      <c r="AE11" s="56">
        <f>RANK(AD11,$AD$5:$AD$51,0)</f>
        <v>7</v>
      </c>
      <c r="AF11" s="20"/>
      <c r="AG11" s="2"/>
    </row>
    <row r="12" s="3" customFormat="1" ht="32" customHeight="1" spans="1:33">
      <c r="A12" s="18">
        <v>8</v>
      </c>
      <c r="B12" s="19" t="s">
        <v>87</v>
      </c>
      <c r="C12" s="19" t="s">
        <v>28</v>
      </c>
      <c r="D12" s="19" t="s">
        <v>29</v>
      </c>
      <c r="E12" s="20" t="s">
        <v>88</v>
      </c>
      <c r="F12" s="21">
        <v>16</v>
      </c>
      <c r="G12" s="20" t="s">
        <v>89</v>
      </c>
      <c r="H12" s="21">
        <v>20</v>
      </c>
      <c r="I12" s="20" t="s">
        <v>90</v>
      </c>
      <c r="J12" s="21">
        <v>20</v>
      </c>
      <c r="K12" s="53">
        <v>2.46</v>
      </c>
      <c r="L12" s="20">
        <v>20</v>
      </c>
      <c r="M12" s="20">
        <v>7</v>
      </c>
      <c r="N12" s="20">
        <v>18</v>
      </c>
      <c r="O12" s="20">
        <f t="shared" si="0"/>
        <v>94</v>
      </c>
      <c r="P12" s="22">
        <f t="shared" si="1"/>
        <v>37.6</v>
      </c>
      <c r="Q12" s="20" t="s">
        <v>91</v>
      </c>
      <c r="R12" s="20">
        <v>25</v>
      </c>
      <c r="S12" s="20" t="s">
        <v>92</v>
      </c>
      <c r="T12" s="20">
        <v>25</v>
      </c>
      <c r="U12" s="20" t="s">
        <v>93</v>
      </c>
      <c r="V12" s="20">
        <v>25</v>
      </c>
      <c r="W12" s="20" t="s">
        <v>94</v>
      </c>
      <c r="X12" s="70">
        <v>25</v>
      </c>
      <c r="Y12" s="20">
        <f t="shared" si="2"/>
        <v>100</v>
      </c>
      <c r="Z12" s="56">
        <f t="shared" si="3"/>
        <v>30</v>
      </c>
      <c r="AA12" s="56" t="s">
        <v>37</v>
      </c>
      <c r="AB12" s="56">
        <v>81.33</v>
      </c>
      <c r="AC12" s="82">
        <f t="shared" si="4"/>
        <v>24.399</v>
      </c>
      <c r="AD12" s="82">
        <f t="shared" si="5"/>
        <v>91.999</v>
      </c>
      <c r="AE12" s="56">
        <f>RANK(AD12,$AD$5:$AD$51,0)</f>
        <v>8</v>
      </c>
      <c r="AF12" s="20"/>
      <c r="AG12" s="2"/>
    </row>
    <row r="13" s="3" customFormat="1" ht="32" customHeight="1" spans="1:33">
      <c r="A13" s="18">
        <v>9</v>
      </c>
      <c r="B13" s="19" t="s">
        <v>95</v>
      </c>
      <c r="C13" s="19" t="s">
        <v>28</v>
      </c>
      <c r="D13" s="19" t="s">
        <v>29</v>
      </c>
      <c r="E13" s="22" t="s">
        <v>96</v>
      </c>
      <c r="F13" s="23" t="s">
        <v>82</v>
      </c>
      <c r="G13" s="22" t="s">
        <v>97</v>
      </c>
      <c r="H13" s="21">
        <v>20</v>
      </c>
      <c r="I13" s="22" t="s">
        <v>98</v>
      </c>
      <c r="J13" s="21">
        <v>20</v>
      </c>
      <c r="K13" s="53">
        <v>2.5</v>
      </c>
      <c r="L13" s="20">
        <v>20</v>
      </c>
      <c r="M13" s="20">
        <v>7</v>
      </c>
      <c r="N13" s="20">
        <v>18</v>
      </c>
      <c r="O13" s="20">
        <f t="shared" si="0"/>
        <v>96</v>
      </c>
      <c r="P13" s="22">
        <f t="shared" si="1"/>
        <v>38.4</v>
      </c>
      <c r="Q13" s="22" t="s">
        <v>99</v>
      </c>
      <c r="R13" s="20">
        <v>25</v>
      </c>
      <c r="S13" s="22" t="s">
        <v>100</v>
      </c>
      <c r="T13" s="20">
        <v>25</v>
      </c>
      <c r="U13" s="22" t="s">
        <v>101</v>
      </c>
      <c r="V13" s="20">
        <v>25</v>
      </c>
      <c r="W13" s="22" t="s">
        <v>102</v>
      </c>
      <c r="X13" s="70">
        <v>25</v>
      </c>
      <c r="Y13" s="20">
        <f t="shared" si="2"/>
        <v>100</v>
      </c>
      <c r="Z13" s="56">
        <f t="shared" si="3"/>
        <v>30</v>
      </c>
      <c r="AA13" s="56" t="s">
        <v>37</v>
      </c>
      <c r="AB13" s="56">
        <v>78.3</v>
      </c>
      <c r="AC13" s="82">
        <f t="shared" si="4"/>
        <v>23.49</v>
      </c>
      <c r="AD13" s="82">
        <f t="shared" si="5"/>
        <v>91.89</v>
      </c>
      <c r="AE13" s="56">
        <f>RANK(AD13,$AD$5:$AD$51,0)</f>
        <v>9</v>
      </c>
      <c r="AF13" s="20"/>
      <c r="AG13" s="2"/>
    </row>
    <row r="14" s="3" customFormat="1" ht="32" customHeight="1" spans="1:33">
      <c r="A14" s="18">
        <v>10</v>
      </c>
      <c r="B14" s="19" t="s">
        <v>103</v>
      </c>
      <c r="C14" s="19" t="s">
        <v>28</v>
      </c>
      <c r="D14" s="19" t="s">
        <v>29</v>
      </c>
      <c r="E14" s="22" t="s">
        <v>104</v>
      </c>
      <c r="F14" s="23" t="s">
        <v>105</v>
      </c>
      <c r="G14" s="22" t="s">
        <v>106</v>
      </c>
      <c r="H14" s="23" t="s">
        <v>40</v>
      </c>
      <c r="I14" s="22" t="s">
        <v>107</v>
      </c>
      <c r="J14" s="23" t="s">
        <v>40</v>
      </c>
      <c r="K14" s="54">
        <v>2.46</v>
      </c>
      <c r="L14" s="20">
        <v>20</v>
      </c>
      <c r="M14" s="20">
        <v>7</v>
      </c>
      <c r="N14" s="20">
        <v>18</v>
      </c>
      <c r="O14" s="20">
        <f t="shared" si="0"/>
        <v>94</v>
      </c>
      <c r="P14" s="22">
        <f t="shared" si="1"/>
        <v>37.6</v>
      </c>
      <c r="Q14" s="22" t="s">
        <v>108</v>
      </c>
      <c r="R14" s="20">
        <v>25</v>
      </c>
      <c r="S14" s="22" t="s">
        <v>80</v>
      </c>
      <c r="T14" s="20">
        <v>25</v>
      </c>
      <c r="U14" s="22" t="s">
        <v>109</v>
      </c>
      <c r="V14" s="20">
        <v>25</v>
      </c>
      <c r="W14" s="22" t="s">
        <v>110</v>
      </c>
      <c r="X14" s="70">
        <v>10</v>
      </c>
      <c r="Y14" s="20">
        <f t="shared" si="2"/>
        <v>85</v>
      </c>
      <c r="Z14" s="56">
        <f t="shared" si="3"/>
        <v>25.5</v>
      </c>
      <c r="AA14" s="56" t="s">
        <v>37</v>
      </c>
      <c r="AB14" s="56">
        <v>91.33</v>
      </c>
      <c r="AC14" s="82">
        <f t="shared" si="4"/>
        <v>27.399</v>
      </c>
      <c r="AD14" s="82">
        <f t="shared" si="5"/>
        <v>90.499</v>
      </c>
      <c r="AE14" s="56">
        <f>RANK(AD14,$AD$5:$AD$51,0)</f>
        <v>10</v>
      </c>
      <c r="AF14" s="20"/>
      <c r="AG14" s="2"/>
    </row>
    <row r="15" s="3" customFormat="1" ht="32" customHeight="1" spans="1:33">
      <c r="A15" s="18">
        <v>11</v>
      </c>
      <c r="B15" s="27" t="s">
        <v>111</v>
      </c>
      <c r="C15" s="27" t="s">
        <v>28</v>
      </c>
      <c r="D15" s="19" t="s">
        <v>29</v>
      </c>
      <c r="E15" s="24" t="s">
        <v>112</v>
      </c>
      <c r="F15" s="25" t="s">
        <v>113</v>
      </c>
      <c r="G15" s="26" t="s">
        <v>106</v>
      </c>
      <c r="H15" s="25" t="s">
        <v>40</v>
      </c>
      <c r="I15" s="26" t="s">
        <v>114</v>
      </c>
      <c r="J15" s="21">
        <v>20</v>
      </c>
      <c r="K15" s="54">
        <v>2.54</v>
      </c>
      <c r="L15" s="20">
        <v>20</v>
      </c>
      <c r="M15" s="20">
        <v>12</v>
      </c>
      <c r="N15" s="20">
        <v>20</v>
      </c>
      <c r="O15" s="20">
        <f t="shared" si="0"/>
        <v>90</v>
      </c>
      <c r="P15" s="22">
        <f t="shared" si="1"/>
        <v>36</v>
      </c>
      <c r="Q15" s="22" t="s">
        <v>115</v>
      </c>
      <c r="R15" s="20">
        <v>25</v>
      </c>
      <c r="S15" s="22" t="s">
        <v>116</v>
      </c>
      <c r="T15" s="20">
        <v>22</v>
      </c>
      <c r="U15" s="22" t="s">
        <v>117</v>
      </c>
      <c r="V15" s="20">
        <v>25</v>
      </c>
      <c r="W15" s="22" t="s">
        <v>118</v>
      </c>
      <c r="X15" s="70">
        <v>25</v>
      </c>
      <c r="Y15" s="20">
        <f t="shared" si="2"/>
        <v>97</v>
      </c>
      <c r="Z15" s="56">
        <f t="shared" si="3"/>
        <v>29.1</v>
      </c>
      <c r="AA15" s="56" t="s">
        <v>37</v>
      </c>
      <c r="AB15" s="56">
        <v>84.6</v>
      </c>
      <c r="AC15" s="82">
        <f t="shared" si="4"/>
        <v>25.38</v>
      </c>
      <c r="AD15" s="82">
        <f t="shared" si="5"/>
        <v>90.48</v>
      </c>
      <c r="AE15" s="56">
        <f>RANK(AD15,$AD$5:$AD$51,0)</f>
        <v>11</v>
      </c>
      <c r="AF15" s="20"/>
      <c r="AG15" s="2"/>
    </row>
    <row r="16" s="3" customFormat="1" ht="32" customHeight="1" spans="1:33">
      <c r="A16" s="18">
        <v>12</v>
      </c>
      <c r="B16" s="19" t="s">
        <v>119</v>
      </c>
      <c r="C16" s="19" t="s">
        <v>28</v>
      </c>
      <c r="D16" s="19" t="s">
        <v>29</v>
      </c>
      <c r="E16" s="20" t="s">
        <v>120</v>
      </c>
      <c r="F16" s="21">
        <v>2</v>
      </c>
      <c r="G16" s="20" t="s">
        <v>80</v>
      </c>
      <c r="H16" s="21">
        <v>20</v>
      </c>
      <c r="I16" s="20" t="s">
        <v>121</v>
      </c>
      <c r="J16" s="21">
        <v>20</v>
      </c>
      <c r="K16" s="53">
        <v>2.51</v>
      </c>
      <c r="L16" s="20">
        <v>20</v>
      </c>
      <c r="M16" s="20">
        <v>9</v>
      </c>
      <c r="N16" s="20">
        <v>20</v>
      </c>
      <c r="O16" s="20">
        <f t="shared" si="0"/>
        <v>82</v>
      </c>
      <c r="P16" s="22">
        <f t="shared" si="1"/>
        <v>32.8</v>
      </c>
      <c r="Q16" s="20" t="s">
        <v>122</v>
      </c>
      <c r="R16" s="20">
        <v>25</v>
      </c>
      <c r="S16" s="20" t="s">
        <v>123</v>
      </c>
      <c r="T16" s="20">
        <v>25</v>
      </c>
      <c r="U16" s="20" t="s">
        <v>124</v>
      </c>
      <c r="V16" s="20">
        <v>25</v>
      </c>
      <c r="W16" s="20" t="s">
        <v>125</v>
      </c>
      <c r="X16" s="70">
        <v>25</v>
      </c>
      <c r="Y16" s="20">
        <f t="shared" si="2"/>
        <v>100</v>
      </c>
      <c r="Z16" s="56">
        <f t="shared" si="3"/>
        <v>30</v>
      </c>
      <c r="AA16" s="56" t="s">
        <v>37</v>
      </c>
      <c r="AB16" s="56">
        <v>91.33</v>
      </c>
      <c r="AC16" s="82">
        <f t="shared" si="4"/>
        <v>27.399</v>
      </c>
      <c r="AD16" s="82">
        <f t="shared" si="5"/>
        <v>90.199</v>
      </c>
      <c r="AE16" s="56">
        <f>RANK(AD16,$AD$5:$AD$51,0)</f>
        <v>12</v>
      </c>
      <c r="AF16" s="20"/>
      <c r="AG16" s="2"/>
    </row>
    <row r="17" s="3" customFormat="1" ht="32" customHeight="1" spans="1:33">
      <c r="A17" s="18">
        <v>13</v>
      </c>
      <c r="B17" s="18" t="s">
        <v>126</v>
      </c>
      <c r="C17" s="18" t="s">
        <v>28</v>
      </c>
      <c r="D17" s="19" t="s">
        <v>29</v>
      </c>
      <c r="E17" s="28" t="s">
        <v>127</v>
      </c>
      <c r="F17" s="29" t="s">
        <v>113</v>
      </c>
      <c r="G17" s="30" t="s">
        <v>128</v>
      </c>
      <c r="H17" s="29" t="s">
        <v>40</v>
      </c>
      <c r="I17" s="30" t="s">
        <v>129</v>
      </c>
      <c r="J17" s="55">
        <v>20</v>
      </c>
      <c r="K17" s="51">
        <v>2.36</v>
      </c>
      <c r="L17" s="56">
        <v>14</v>
      </c>
      <c r="M17" s="56">
        <v>8</v>
      </c>
      <c r="N17" s="56">
        <v>20</v>
      </c>
      <c r="O17" s="56">
        <f t="shared" si="0"/>
        <v>84</v>
      </c>
      <c r="P17" s="22">
        <f t="shared" si="1"/>
        <v>33.6</v>
      </c>
      <c r="Q17" s="71" t="s">
        <v>130</v>
      </c>
      <c r="R17" s="56">
        <v>25</v>
      </c>
      <c r="S17" s="71" t="s">
        <v>131</v>
      </c>
      <c r="T17" s="56">
        <v>22</v>
      </c>
      <c r="U17" s="71" t="s">
        <v>132</v>
      </c>
      <c r="V17" s="56">
        <v>25</v>
      </c>
      <c r="W17" s="71" t="s">
        <v>133</v>
      </c>
      <c r="X17" s="72">
        <v>25</v>
      </c>
      <c r="Y17" s="56">
        <f t="shared" si="2"/>
        <v>97</v>
      </c>
      <c r="Z17" s="56">
        <f t="shared" si="3"/>
        <v>29.1</v>
      </c>
      <c r="AA17" s="56" t="s">
        <v>37</v>
      </c>
      <c r="AB17" s="56">
        <v>91.66</v>
      </c>
      <c r="AC17" s="82">
        <f t="shared" si="4"/>
        <v>27.498</v>
      </c>
      <c r="AD17" s="82">
        <f t="shared" si="5"/>
        <v>90.198</v>
      </c>
      <c r="AE17" s="56">
        <v>12</v>
      </c>
      <c r="AF17" s="20"/>
      <c r="AG17" s="2"/>
    </row>
    <row r="18" s="3" customFormat="1" ht="32" customHeight="1" spans="1:33">
      <c r="A18" s="18">
        <v>14</v>
      </c>
      <c r="B18" s="27" t="s">
        <v>134</v>
      </c>
      <c r="C18" s="27" t="s">
        <v>28</v>
      </c>
      <c r="D18" s="19" t="s">
        <v>29</v>
      </c>
      <c r="E18" s="20" t="s">
        <v>104</v>
      </c>
      <c r="F18" s="21">
        <v>16</v>
      </c>
      <c r="G18" s="20" t="s">
        <v>135</v>
      </c>
      <c r="H18" s="21">
        <v>20</v>
      </c>
      <c r="I18" s="20" t="s">
        <v>129</v>
      </c>
      <c r="J18" s="21">
        <v>20</v>
      </c>
      <c r="K18" s="53">
        <v>2.39</v>
      </c>
      <c r="L18" s="20">
        <v>16</v>
      </c>
      <c r="M18" s="20">
        <v>7</v>
      </c>
      <c r="N18" s="20">
        <v>18</v>
      </c>
      <c r="O18" s="20">
        <f t="shared" si="0"/>
        <v>90</v>
      </c>
      <c r="P18" s="22">
        <f t="shared" si="1"/>
        <v>36</v>
      </c>
      <c r="Q18" s="20" t="s">
        <v>136</v>
      </c>
      <c r="R18" s="20">
        <v>25</v>
      </c>
      <c r="S18" s="20" t="s">
        <v>137</v>
      </c>
      <c r="T18" s="20">
        <v>19</v>
      </c>
      <c r="U18" s="20" t="s">
        <v>138</v>
      </c>
      <c r="V18" s="20">
        <v>25</v>
      </c>
      <c r="W18" s="20" t="s">
        <v>139</v>
      </c>
      <c r="X18" s="70">
        <v>25</v>
      </c>
      <c r="Y18" s="20">
        <f t="shared" si="2"/>
        <v>94</v>
      </c>
      <c r="Z18" s="56">
        <f t="shared" si="3"/>
        <v>28.2</v>
      </c>
      <c r="AA18" s="56" t="s">
        <v>37</v>
      </c>
      <c r="AB18" s="56">
        <v>85.6</v>
      </c>
      <c r="AC18" s="82">
        <f t="shared" si="4"/>
        <v>25.68</v>
      </c>
      <c r="AD18" s="82">
        <f t="shared" si="5"/>
        <v>89.88</v>
      </c>
      <c r="AE18" s="56">
        <f>RANK(AD18,$AD$5:$AD$51,0)</f>
        <v>14</v>
      </c>
      <c r="AF18" s="20"/>
      <c r="AG18" s="2"/>
    </row>
    <row r="19" s="3" customFormat="1" ht="32" customHeight="1" spans="1:33">
      <c r="A19" s="18">
        <v>15</v>
      </c>
      <c r="B19" s="19" t="s">
        <v>140</v>
      </c>
      <c r="C19" s="19" t="s">
        <v>28</v>
      </c>
      <c r="D19" s="19" t="s">
        <v>29</v>
      </c>
      <c r="E19" s="24" t="s">
        <v>141</v>
      </c>
      <c r="F19" s="25" t="s">
        <v>142</v>
      </c>
      <c r="G19" s="26" t="s">
        <v>143</v>
      </c>
      <c r="H19" s="25" t="s">
        <v>40</v>
      </c>
      <c r="I19" s="26" t="s">
        <v>144</v>
      </c>
      <c r="J19" s="21">
        <v>20</v>
      </c>
      <c r="K19" s="54">
        <v>2.53</v>
      </c>
      <c r="L19" s="20">
        <v>20</v>
      </c>
      <c r="M19" s="20">
        <v>10</v>
      </c>
      <c r="N19" s="20">
        <v>20</v>
      </c>
      <c r="O19" s="20">
        <f t="shared" si="0"/>
        <v>92</v>
      </c>
      <c r="P19" s="22">
        <f t="shared" si="1"/>
        <v>36.8</v>
      </c>
      <c r="Q19" s="22" t="s">
        <v>145</v>
      </c>
      <c r="R19" s="20">
        <v>25</v>
      </c>
      <c r="S19" s="22" t="s">
        <v>146</v>
      </c>
      <c r="T19" s="20">
        <v>25</v>
      </c>
      <c r="U19" s="22" t="s">
        <v>147</v>
      </c>
      <c r="V19" s="20">
        <v>25</v>
      </c>
      <c r="W19" s="22" t="s">
        <v>148</v>
      </c>
      <c r="X19" s="70">
        <v>25</v>
      </c>
      <c r="Y19" s="20">
        <f t="shared" si="2"/>
        <v>100</v>
      </c>
      <c r="Z19" s="56">
        <f t="shared" si="3"/>
        <v>30</v>
      </c>
      <c r="AA19" s="56" t="s">
        <v>37</v>
      </c>
      <c r="AB19" s="56">
        <v>75</v>
      </c>
      <c r="AC19" s="82">
        <f t="shared" si="4"/>
        <v>22.5</v>
      </c>
      <c r="AD19" s="82">
        <f t="shared" si="5"/>
        <v>89.3</v>
      </c>
      <c r="AE19" s="56">
        <f>RANK(AD19,$AD$5:$AD$51,0)</f>
        <v>15</v>
      </c>
      <c r="AF19" s="20"/>
      <c r="AG19" s="2"/>
    </row>
    <row r="20" s="3" customFormat="1" ht="32" customHeight="1" spans="1:33">
      <c r="A20" s="18">
        <v>16</v>
      </c>
      <c r="B20" s="19" t="s">
        <v>149</v>
      </c>
      <c r="C20" s="19" t="s">
        <v>28</v>
      </c>
      <c r="D20" s="19" t="s">
        <v>29</v>
      </c>
      <c r="E20" s="24" t="s">
        <v>150</v>
      </c>
      <c r="F20" s="25" t="s">
        <v>151</v>
      </c>
      <c r="G20" s="26" t="s">
        <v>152</v>
      </c>
      <c r="H20" s="25" t="s">
        <v>40</v>
      </c>
      <c r="I20" s="26" t="s">
        <v>153</v>
      </c>
      <c r="J20" s="21">
        <v>20</v>
      </c>
      <c r="K20" s="54">
        <v>2.5</v>
      </c>
      <c r="L20" s="20">
        <v>20</v>
      </c>
      <c r="M20" s="20">
        <v>8</v>
      </c>
      <c r="N20" s="20">
        <v>20</v>
      </c>
      <c r="O20" s="20">
        <f t="shared" si="0"/>
        <v>84</v>
      </c>
      <c r="P20" s="22">
        <f t="shared" si="1"/>
        <v>33.6</v>
      </c>
      <c r="Q20" s="22" t="s">
        <v>154</v>
      </c>
      <c r="R20" s="20">
        <v>25</v>
      </c>
      <c r="S20" s="22" t="s">
        <v>155</v>
      </c>
      <c r="T20" s="20">
        <v>25</v>
      </c>
      <c r="U20" s="22" t="s">
        <v>156</v>
      </c>
      <c r="V20" s="20">
        <v>25</v>
      </c>
      <c r="W20" s="22" t="s">
        <v>157</v>
      </c>
      <c r="X20" s="70">
        <v>25</v>
      </c>
      <c r="Y20" s="20">
        <f t="shared" si="2"/>
        <v>100</v>
      </c>
      <c r="Z20" s="56">
        <f t="shared" si="3"/>
        <v>30</v>
      </c>
      <c r="AA20" s="56" t="s">
        <v>37</v>
      </c>
      <c r="AB20" s="56">
        <v>85.6</v>
      </c>
      <c r="AC20" s="82">
        <f t="shared" si="4"/>
        <v>25.68</v>
      </c>
      <c r="AD20" s="82">
        <f t="shared" si="5"/>
        <v>89.28</v>
      </c>
      <c r="AE20" s="56">
        <f>RANK(AD20,$AD$5:$AD$51,0)</f>
        <v>16</v>
      </c>
      <c r="AF20" s="20"/>
      <c r="AG20" s="2"/>
    </row>
    <row r="21" s="3" customFormat="1" ht="32" customHeight="1" spans="1:33">
      <c r="A21" s="18">
        <v>17</v>
      </c>
      <c r="B21" s="19" t="s">
        <v>158</v>
      </c>
      <c r="C21" s="27" t="s">
        <v>28</v>
      </c>
      <c r="D21" s="19" t="s">
        <v>29</v>
      </c>
      <c r="E21" s="22" t="s">
        <v>159</v>
      </c>
      <c r="F21" s="23" t="s">
        <v>160</v>
      </c>
      <c r="G21" s="22" t="s">
        <v>161</v>
      </c>
      <c r="H21" s="21">
        <v>20</v>
      </c>
      <c r="I21" s="22" t="s">
        <v>162</v>
      </c>
      <c r="J21" s="21">
        <v>20</v>
      </c>
      <c r="K21" s="53">
        <v>2.53</v>
      </c>
      <c r="L21" s="20">
        <v>20</v>
      </c>
      <c r="M21" s="20">
        <v>5</v>
      </c>
      <c r="N21" s="20">
        <v>14</v>
      </c>
      <c r="O21" s="20">
        <f t="shared" si="0"/>
        <v>80</v>
      </c>
      <c r="P21" s="22">
        <f t="shared" si="1"/>
        <v>32</v>
      </c>
      <c r="Q21" s="22" t="s">
        <v>163</v>
      </c>
      <c r="R21" s="20">
        <v>25</v>
      </c>
      <c r="S21" s="22" t="s">
        <v>164</v>
      </c>
      <c r="T21" s="20">
        <v>25</v>
      </c>
      <c r="U21" s="22" t="s">
        <v>165</v>
      </c>
      <c r="V21" s="20">
        <v>25</v>
      </c>
      <c r="W21" s="22" t="s">
        <v>148</v>
      </c>
      <c r="X21" s="70">
        <v>25</v>
      </c>
      <c r="Y21" s="20">
        <f t="shared" si="2"/>
        <v>100</v>
      </c>
      <c r="Z21" s="56">
        <f t="shared" si="3"/>
        <v>30</v>
      </c>
      <c r="AA21" s="56" t="s">
        <v>37</v>
      </c>
      <c r="AB21" s="56">
        <v>90</v>
      </c>
      <c r="AC21" s="82">
        <f t="shared" si="4"/>
        <v>27</v>
      </c>
      <c r="AD21" s="82">
        <f t="shared" si="5"/>
        <v>89</v>
      </c>
      <c r="AE21" s="56">
        <f>RANK(AD21,$AD$5:$AD$51,0)</f>
        <v>17</v>
      </c>
      <c r="AF21" s="20"/>
      <c r="AG21" s="2"/>
    </row>
    <row r="22" s="3" customFormat="1" ht="32" customHeight="1" spans="1:33">
      <c r="A22" s="18">
        <v>18</v>
      </c>
      <c r="B22" s="19" t="s">
        <v>166</v>
      </c>
      <c r="C22" s="19" t="s">
        <v>28</v>
      </c>
      <c r="D22" s="19" t="s">
        <v>29</v>
      </c>
      <c r="E22" s="20" t="s">
        <v>167</v>
      </c>
      <c r="F22" s="21">
        <v>18</v>
      </c>
      <c r="G22" s="20" t="s">
        <v>168</v>
      </c>
      <c r="H22" s="21">
        <v>18</v>
      </c>
      <c r="I22" s="20" t="s">
        <v>169</v>
      </c>
      <c r="J22" s="21">
        <v>14</v>
      </c>
      <c r="K22" s="53">
        <v>2.7</v>
      </c>
      <c r="L22" s="20">
        <v>20</v>
      </c>
      <c r="M22" s="20">
        <v>13</v>
      </c>
      <c r="N22" s="20">
        <v>20</v>
      </c>
      <c r="O22" s="20">
        <f t="shared" si="0"/>
        <v>90</v>
      </c>
      <c r="P22" s="22">
        <f t="shared" si="1"/>
        <v>36</v>
      </c>
      <c r="Q22" s="20" t="s">
        <v>170</v>
      </c>
      <c r="R22" s="20">
        <v>25</v>
      </c>
      <c r="S22" s="20" t="s">
        <v>171</v>
      </c>
      <c r="T22" s="20">
        <v>25</v>
      </c>
      <c r="U22" s="20" t="s">
        <v>172</v>
      </c>
      <c r="V22" s="20">
        <v>25</v>
      </c>
      <c r="W22" s="20" t="s">
        <v>173</v>
      </c>
      <c r="X22" s="70">
        <v>25</v>
      </c>
      <c r="Y22" s="20">
        <f t="shared" si="2"/>
        <v>100</v>
      </c>
      <c r="Z22" s="56">
        <f t="shared" si="3"/>
        <v>30</v>
      </c>
      <c r="AA22" s="56" t="s">
        <v>37</v>
      </c>
      <c r="AB22" s="56">
        <v>75.3</v>
      </c>
      <c r="AC22" s="82">
        <f t="shared" si="4"/>
        <v>22.59</v>
      </c>
      <c r="AD22" s="82">
        <f t="shared" si="5"/>
        <v>88.59</v>
      </c>
      <c r="AE22" s="56">
        <f>RANK(AD22,$AD$5:$AD$51,0)</f>
        <v>18</v>
      </c>
      <c r="AF22" s="20"/>
      <c r="AG22" s="2"/>
    </row>
    <row r="23" s="3" customFormat="1" ht="32" customHeight="1" spans="1:33">
      <c r="A23" s="18">
        <v>19</v>
      </c>
      <c r="B23" s="19" t="s">
        <v>174</v>
      </c>
      <c r="C23" s="19" t="s">
        <v>28</v>
      </c>
      <c r="D23" s="19" t="s">
        <v>29</v>
      </c>
      <c r="E23" s="20" t="s">
        <v>96</v>
      </c>
      <c r="F23" s="21">
        <v>18</v>
      </c>
      <c r="G23" s="20" t="s">
        <v>62</v>
      </c>
      <c r="H23" s="21">
        <v>20</v>
      </c>
      <c r="I23" s="20" t="s">
        <v>90</v>
      </c>
      <c r="J23" s="21">
        <v>20</v>
      </c>
      <c r="K23" s="53">
        <v>2.28</v>
      </c>
      <c r="L23" s="20">
        <v>10</v>
      </c>
      <c r="M23" s="20">
        <v>18</v>
      </c>
      <c r="N23" s="20">
        <v>20</v>
      </c>
      <c r="O23" s="20">
        <f t="shared" si="0"/>
        <v>88</v>
      </c>
      <c r="P23" s="22">
        <f t="shared" si="1"/>
        <v>35.2</v>
      </c>
      <c r="Q23" s="20" t="s">
        <v>175</v>
      </c>
      <c r="R23" s="20">
        <v>25</v>
      </c>
      <c r="S23" s="20" t="s">
        <v>176</v>
      </c>
      <c r="T23" s="20">
        <v>25</v>
      </c>
      <c r="U23" s="20" t="s">
        <v>177</v>
      </c>
      <c r="V23" s="20">
        <v>25</v>
      </c>
      <c r="W23" s="20" t="s">
        <v>178</v>
      </c>
      <c r="X23" s="70">
        <v>25</v>
      </c>
      <c r="Y23" s="20">
        <f t="shared" si="2"/>
        <v>100</v>
      </c>
      <c r="Z23" s="56">
        <f t="shared" si="3"/>
        <v>30</v>
      </c>
      <c r="AA23" s="56" t="s">
        <v>37</v>
      </c>
      <c r="AB23" s="56">
        <v>77.3</v>
      </c>
      <c r="AC23" s="82">
        <f t="shared" si="4"/>
        <v>23.19</v>
      </c>
      <c r="AD23" s="82">
        <f t="shared" si="5"/>
        <v>88.39</v>
      </c>
      <c r="AE23" s="56">
        <f>RANK(AD23,$AD$5:$AD$51,0)</f>
        <v>19</v>
      </c>
      <c r="AF23" s="20"/>
      <c r="AG23" s="2"/>
    </row>
    <row r="24" s="3" customFormat="1" ht="32" customHeight="1" spans="1:33">
      <c r="A24" s="18">
        <v>20</v>
      </c>
      <c r="B24" s="19" t="s">
        <v>179</v>
      </c>
      <c r="C24" s="19" t="s">
        <v>28</v>
      </c>
      <c r="D24" s="19" t="s">
        <v>29</v>
      </c>
      <c r="E24" s="20" t="s">
        <v>180</v>
      </c>
      <c r="F24" s="21">
        <v>16</v>
      </c>
      <c r="G24" s="20" t="s">
        <v>181</v>
      </c>
      <c r="H24" s="21">
        <v>18</v>
      </c>
      <c r="I24" s="20" t="s">
        <v>182</v>
      </c>
      <c r="J24" s="21" t="s">
        <v>105</v>
      </c>
      <c r="K24" s="53">
        <v>2.41</v>
      </c>
      <c r="L24" s="20">
        <v>16</v>
      </c>
      <c r="M24" s="20">
        <v>11</v>
      </c>
      <c r="N24" s="20">
        <v>20</v>
      </c>
      <c r="O24" s="20">
        <f t="shared" si="0"/>
        <v>86</v>
      </c>
      <c r="P24" s="22">
        <f t="shared" si="1"/>
        <v>34.4</v>
      </c>
      <c r="Q24" s="20" t="s">
        <v>183</v>
      </c>
      <c r="R24" s="20">
        <v>25</v>
      </c>
      <c r="S24" s="20" t="s">
        <v>184</v>
      </c>
      <c r="T24" s="20">
        <v>13</v>
      </c>
      <c r="U24" s="20" t="s">
        <v>185</v>
      </c>
      <c r="V24" s="20">
        <v>25</v>
      </c>
      <c r="W24" s="20" t="s">
        <v>186</v>
      </c>
      <c r="X24" s="70">
        <v>25</v>
      </c>
      <c r="Y24" s="20">
        <f t="shared" si="2"/>
        <v>88</v>
      </c>
      <c r="Z24" s="56">
        <f t="shared" si="3"/>
        <v>26.4</v>
      </c>
      <c r="AA24" s="56" t="s">
        <v>37</v>
      </c>
      <c r="AB24" s="56">
        <v>91.5</v>
      </c>
      <c r="AC24" s="82">
        <f t="shared" si="4"/>
        <v>27.45</v>
      </c>
      <c r="AD24" s="82">
        <f t="shared" si="5"/>
        <v>88.25</v>
      </c>
      <c r="AE24" s="56">
        <f>RANK(AD24,$AD$5:$AD$51,0)</f>
        <v>20</v>
      </c>
      <c r="AF24" s="20"/>
      <c r="AG24" s="2"/>
    </row>
    <row r="25" s="3" customFormat="1" ht="32" customHeight="1" spans="1:33">
      <c r="A25" s="18">
        <v>21</v>
      </c>
      <c r="B25" s="27" t="s">
        <v>187</v>
      </c>
      <c r="C25" s="27" t="s">
        <v>28</v>
      </c>
      <c r="D25" s="19" t="s">
        <v>29</v>
      </c>
      <c r="E25" s="20" t="s">
        <v>188</v>
      </c>
      <c r="F25" s="21">
        <v>14</v>
      </c>
      <c r="G25" s="20" t="s">
        <v>189</v>
      </c>
      <c r="H25" s="21">
        <v>18</v>
      </c>
      <c r="I25" s="20" t="s">
        <v>190</v>
      </c>
      <c r="J25" s="21">
        <v>16</v>
      </c>
      <c r="K25" s="53">
        <v>2.4</v>
      </c>
      <c r="L25" s="20">
        <v>16</v>
      </c>
      <c r="M25" s="20">
        <v>6</v>
      </c>
      <c r="N25" s="20">
        <v>16</v>
      </c>
      <c r="O25" s="20">
        <f t="shared" si="0"/>
        <v>80</v>
      </c>
      <c r="P25" s="22">
        <f t="shared" si="1"/>
        <v>32</v>
      </c>
      <c r="Q25" s="20" t="s">
        <v>191</v>
      </c>
      <c r="R25" s="20">
        <v>25</v>
      </c>
      <c r="S25" s="20" t="s">
        <v>192</v>
      </c>
      <c r="T25" s="20">
        <v>22</v>
      </c>
      <c r="U25" s="20" t="s">
        <v>193</v>
      </c>
      <c r="V25" s="20">
        <v>25</v>
      </c>
      <c r="W25" s="20" t="s">
        <v>57</v>
      </c>
      <c r="X25" s="70">
        <v>25</v>
      </c>
      <c r="Y25" s="20">
        <f t="shared" si="2"/>
        <v>97</v>
      </c>
      <c r="Z25" s="56">
        <f t="shared" si="3"/>
        <v>29.1</v>
      </c>
      <c r="AA25" s="56" t="s">
        <v>37</v>
      </c>
      <c r="AB25" s="56">
        <v>89.66</v>
      </c>
      <c r="AC25" s="82">
        <f t="shared" si="4"/>
        <v>26.898</v>
      </c>
      <c r="AD25" s="82">
        <f t="shared" si="5"/>
        <v>87.998</v>
      </c>
      <c r="AE25" s="56">
        <f>RANK(AD25,$AD$5:$AD$51,0)</f>
        <v>21</v>
      </c>
      <c r="AF25" s="20"/>
      <c r="AG25" s="2"/>
    </row>
    <row r="26" s="3" customFormat="1" ht="32" customHeight="1" spans="1:33">
      <c r="A26" s="18">
        <v>22</v>
      </c>
      <c r="B26" s="19" t="s">
        <v>194</v>
      </c>
      <c r="C26" s="19" t="s">
        <v>28</v>
      </c>
      <c r="D26" s="19" t="s">
        <v>29</v>
      </c>
      <c r="E26" s="22" t="s">
        <v>180</v>
      </c>
      <c r="F26" s="21">
        <v>16</v>
      </c>
      <c r="G26" s="22" t="s">
        <v>195</v>
      </c>
      <c r="H26" s="21">
        <v>18</v>
      </c>
      <c r="I26" s="22" t="s">
        <v>196</v>
      </c>
      <c r="J26" s="21">
        <v>14</v>
      </c>
      <c r="K26" s="53">
        <v>2.4</v>
      </c>
      <c r="L26" s="20">
        <v>16</v>
      </c>
      <c r="M26" s="20">
        <v>6</v>
      </c>
      <c r="N26" s="20">
        <v>16</v>
      </c>
      <c r="O26" s="20">
        <f t="shared" si="0"/>
        <v>80</v>
      </c>
      <c r="P26" s="22">
        <f t="shared" si="1"/>
        <v>32</v>
      </c>
      <c r="Q26" s="22" t="s">
        <v>197</v>
      </c>
      <c r="R26" s="20">
        <v>22</v>
      </c>
      <c r="S26" s="22" t="s">
        <v>198</v>
      </c>
      <c r="T26" s="20">
        <v>22</v>
      </c>
      <c r="U26" s="22" t="s">
        <v>199</v>
      </c>
      <c r="V26" s="20">
        <v>22</v>
      </c>
      <c r="W26" s="22" t="s">
        <v>200</v>
      </c>
      <c r="X26" s="70">
        <v>25</v>
      </c>
      <c r="Y26" s="20">
        <f t="shared" si="2"/>
        <v>91</v>
      </c>
      <c r="Z26" s="56">
        <f t="shared" si="3"/>
        <v>27.3</v>
      </c>
      <c r="AA26" s="56" t="s">
        <v>37</v>
      </c>
      <c r="AB26" s="56">
        <v>95</v>
      </c>
      <c r="AC26" s="82">
        <f t="shared" si="4"/>
        <v>28.5</v>
      </c>
      <c r="AD26" s="82">
        <f t="shared" si="5"/>
        <v>87.8</v>
      </c>
      <c r="AE26" s="56">
        <f>RANK(AD26,$AD$5:$AD$51,0)</f>
        <v>22</v>
      </c>
      <c r="AF26" s="20"/>
      <c r="AG26" s="2"/>
    </row>
    <row r="27" s="3" customFormat="1" ht="32" customHeight="1" spans="1:33">
      <c r="A27" s="18">
        <v>23</v>
      </c>
      <c r="B27" s="19" t="s">
        <v>201</v>
      </c>
      <c r="C27" s="19" t="s">
        <v>28</v>
      </c>
      <c r="D27" s="19" t="s">
        <v>29</v>
      </c>
      <c r="E27" s="22" t="s">
        <v>39</v>
      </c>
      <c r="F27" s="31">
        <v>20</v>
      </c>
      <c r="G27" s="22" t="s">
        <v>202</v>
      </c>
      <c r="H27" s="31">
        <v>20</v>
      </c>
      <c r="I27" s="22" t="s">
        <v>203</v>
      </c>
      <c r="J27" s="31">
        <v>20</v>
      </c>
      <c r="K27" s="53">
        <v>2.46</v>
      </c>
      <c r="L27" s="20">
        <v>20</v>
      </c>
      <c r="M27" s="20">
        <v>5</v>
      </c>
      <c r="N27" s="20">
        <v>14</v>
      </c>
      <c r="O27" s="20">
        <f t="shared" si="0"/>
        <v>94</v>
      </c>
      <c r="P27" s="22">
        <f t="shared" si="1"/>
        <v>37.6</v>
      </c>
      <c r="Q27" s="22" t="s">
        <v>204</v>
      </c>
      <c r="R27" s="20">
        <v>25</v>
      </c>
      <c r="S27" s="22" t="s">
        <v>205</v>
      </c>
      <c r="T27" s="20">
        <v>22</v>
      </c>
      <c r="U27" s="22" t="s">
        <v>206</v>
      </c>
      <c r="V27" s="20">
        <v>25</v>
      </c>
      <c r="W27" s="22" t="s">
        <v>207</v>
      </c>
      <c r="X27" s="70">
        <v>25</v>
      </c>
      <c r="Y27" s="20">
        <f t="shared" si="2"/>
        <v>97</v>
      </c>
      <c r="Z27" s="56">
        <f t="shared" si="3"/>
        <v>29.1</v>
      </c>
      <c r="AA27" s="56" t="s">
        <v>37</v>
      </c>
      <c r="AB27" s="56">
        <v>70</v>
      </c>
      <c r="AC27" s="82">
        <f t="shared" si="4"/>
        <v>21</v>
      </c>
      <c r="AD27" s="82">
        <f t="shared" si="5"/>
        <v>87.7</v>
      </c>
      <c r="AE27" s="56">
        <f>RANK(AD27,$AD$5:$AD$51,0)</f>
        <v>23</v>
      </c>
      <c r="AF27" s="20"/>
      <c r="AG27" s="2"/>
    </row>
    <row r="28" s="3" customFormat="1" ht="32" customHeight="1" spans="1:33">
      <c r="A28" s="18">
        <v>24</v>
      </c>
      <c r="B28" s="22" t="s">
        <v>208</v>
      </c>
      <c r="C28" s="22" t="s">
        <v>28</v>
      </c>
      <c r="D28" s="19" t="s">
        <v>29</v>
      </c>
      <c r="E28" s="22" t="s">
        <v>180</v>
      </c>
      <c r="F28" s="23" t="s">
        <v>105</v>
      </c>
      <c r="G28" s="22" t="s">
        <v>209</v>
      </c>
      <c r="H28" s="23" t="s">
        <v>40</v>
      </c>
      <c r="I28" s="22" t="s">
        <v>210</v>
      </c>
      <c r="J28" s="23" t="s">
        <v>142</v>
      </c>
      <c r="K28" s="53">
        <v>2.4</v>
      </c>
      <c r="L28" s="20">
        <v>16</v>
      </c>
      <c r="M28" s="20">
        <v>13</v>
      </c>
      <c r="N28" s="20">
        <v>10</v>
      </c>
      <c r="O28" s="20">
        <f t="shared" si="0"/>
        <v>74</v>
      </c>
      <c r="P28" s="22">
        <f t="shared" si="1"/>
        <v>29.6</v>
      </c>
      <c r="Q28" s="22" t="s">
        <v>211</v>
      </c>
      <c r="R28" s="20">
        <v>25</v>
      </c>
      <c r="S28" s="22" t="s">
        <v>212</v>
      </c>
      <c r="T28" s="20">
        <v>25</v>
      </c>
      <c r="U28" s="22" t="s">
        <v>213</v>
      </c>
      <c r="V28" s="20">
        <v>25</v>
      </c>
      <c r="W28" s="22" t="s">
        <v>214</v>
      </c>
      <c r="X28" s="70">
        <v>25</v>
      </c>
      <c r="Y28" s="20">
        <f t="shared" si="2"/>
        <v>100</v>
      </c>
      <c r="Z28" s="56">
        <f t="shared" si="3"/>
        <v>30</v>
      </c>
      <c r="AA28" s="56" t="s">
        <v>37</v>
      </c>
      <c r="AB28" s="56">
        <v>93.33</v>
      </c>
      <c r="AC28" s="82">
        <f t="shared" si="4"/>
        <v>27.999</v>
      </c>
      <c r="AD28" s="82">
        <f t="shared" si="5"/>
        <v>87.599</v>
      </c>
      <c r="AE28" s="56">
        <f>RANK(AD28,$AD$5:$AD$51,0)</f>
        <v>24</v>
      </c>
      <c r="AF28" s="20"/>
      <c r="AG28" s="2"/>
    </row>
    <row r="29" s="3" customFormat="1" ht="32" customHeight="1" spans="1:33">
      <c r="A29" s="18">
        <v>25</v>
      </c>
      <c r="B29" s="19" t="s">
        <v>215</v>
      </c>
      <c r="C29" s="19" t="s">
        <v>28</v>
      </c>
      <c r="D29" s="19" t="s">
        <v>29</v>
      </c>
      <c r="E29" s="20" t="s">
        <v>216</v>
      </c>
      <c r="F29" s="21">
        <v>12</v>
      </c>
      <c r="G29" s="20" t="s">
        <v>217</v>
      </c>
      <c r="H29" s="21">
        <v>20</v>
      </c>
      <c r="I29" s="20" t="s">
        <v>218</v>
      </c>
      <c r="J29" s="21">
        <v>20</v>
      </c>
      <c r="K29" s="53">
        <v>2.36</v>
      </c>
      <c r="L29" s="20">
        <v>14</v>
      </c>
      <c r="M29" s="20">
        <v>17</v>
      </c>
      <c r="N29" s="20">
        <v>20</v>
      </c>
      <c r="O29" s="20">
        <f t="shared" si="0"/>
        <v>86</v>
      </c>
      <c r="P29" s="22">
        <f t="shared" si="1"/>
        <v>34.4</v>
      </c>
      <c r="Q29" s="20" t="s">
        <v>219</v>
      </c>
      <c r="R29" s="20">
        <v>25</v>
      </c>
      <c r="S29" s="20" t="s">
        <v>220</v>
      </c>
      <c r="T29" s="20">
        <v>25</v>
      </c>
      <c r="U29" s="20" t="s">
        <v>221</v>
      </c>
      <c r="V29" s="20">
        <v>25</v>
      </c>
      <c r="W29" s="20" t="s">
        <v>222</v>
      </c>
      <c r="X29" s="70">
        <v>25</v>
      </c>
      <c r="Y29" s="20">
        <f t="shared" si="2"/>
        <v>100</v>
      </c>
      <c r="Z29" s="56">
        <f t="shared" si="3"/>
        <v>30</v>
      </c>
      <c r="AA29" s="56" t="s">
        <v>37</v>
      </c>
      <c r="AB29" s="56">
        <v>75</v>
      </c>
      <c r="AC29" s="82">
        <f t="shared" si="4"/>
        <v>22.5</v>
      </c>
      <c r="AD29" s="82">
        <f t="shared" si="5"/>
        <v>86.9</v>
      </c>
      <c r="AE29" s="56">
        <f>RANK(AD29,$AD$5:$AD$51,0)</f>
        <v>25</v>
      </c>
      <c r="AF29" s="20"/>
      <c r="AG29" s="2"/>
    </row>
    <row r="30" s="3" customFormat="1" ht="32" customHeight="1" spans="1:33">
      <c r="A30" s="18">
        <v>26</v>
      </c>
      <c r="B30" s="19" t="s">
        <v>223</v>
      </c>
      <c r="C30" s="19" t="s">
        <v>28</v>
      </c>
      <c r="D30" s="19" t="s">
        <v>29</v>
      </c>
      <c r="E30" s="22" t="s">
        <v>224</v>
      </c>
      <c r="F30" s="23" t="s">
        <v>225</v>
      </c>
      <c r="G30" s="22" t="s">
        <v>226</v>
      </c>
      <c r="H30" s="23" t="s">
        <v>82</v>
      </c>
      <c r="I30" s="22" t="s">
        <v>227</v>
      </c>
      <c r="J30" s="23" t="s">
        <v>82</v>
      </c>
      <c r="K30" s="53">
        <v>2.5</v>
      </c>
      <c r="L30" s="20">
        <v>20</v>
      </c>
      <c r="M30" s="20">
        <v>6</v>
      </c>
      <c r="N30" s="20">
        <v>16</v>
      </c>
      <c r="O30" s="20">
        <f t="shared" si="0"/>
        <v>74</v>
      </c>
      <c r="P30" s="22">
        <f t="shared" si="1"/>
        <v>29.6</v>
      </c>
      <c r="Q30" s="22" t="s">
        <v>228</v>
      </c>
      <c r="R30" s="20">
        <v>25</v>
      </c>
      <c r="S30" s="22" t="s">
        <v>229</v>
      </c>
      <c r="T30" s="20">
        <v>25</v>
      </c>
      <c r="U30" s="22" t="s">
        <v>230</v>
      </c>
      <c r="V30" s="20">
        <v>25</v>
      </c>
      <c r="W30" s="22" t="s">
        <v>231</v>
      </c>
      <c r="X30" s="70">
        <v>25</v>
      </c>
      <c r="Y30" s="20">
        <f t="shared" si="2"/>
        <v>100</v>
      </c>
      <c r="Z30" s="56">
        <f t="shared" si="3"/>
        <v>30</v>
      </c>
      <c r="AA30" s="56" t="s">
        <v>37</v>
      </c>
      <c r="AB30" s="56">
        <v>90</v>
      </c>
      <c r="AC30" s="82">
        <f t="shared" si="4"/>
        <v>27</v>
      </c>
      <c r="AD30" s="82">
        <f t="shared" si="5"/>
        <v>86.6</v>
      </c>
      <c r="AE30" s="56">
        <f>RANK(AD30,$AD$5:$AD$51,0)</f>
        <v>26</v>
      </c>
      <c r="AF30" s="20"/>
      <c r="AG30" s="2"/>
    </row>
    <row r="31" s="3" customFormat="1" ht="32" customHeight="1" spans="1:33">
      <c r="A31" s="18">
        <v>27</v>
      </c>
      <c r="B31" s="19" t="s">
        <v>232</v>
      </c>
      <c r="C31" s="19" t="s">
        <v>28</v>
      </c>
      <c r="D31" s="19" t="s">
        <v>29</v>
      </c>
      <c r="E31" s="24" t="s">
        <v>233</v>
      </c>
      <c r="F31" s="25" t="s">
        <v>105</v>
      </c>
      <c r="G31" s="26" t="s">
        <v>73</v>
      </c>
      <c r="H31" s="25" t="s">
        <v>40</v>
      </c>
      <c r="I31" s="26" t="s">
        <v>234</v>
      </c>
      <c r="J31" s="23" t="s">
        <v>105</v>
      </c>
      <c r="K31" s="54">
        <v>2.33</v>
      </c>
      <c r="L31" s="20">
        <v>14</v>
      </c>
      <c r="M31" s="20">
        <v>6</v>
      </c>
      <c r="N31" s="20">
        <v>16</v>
      </c>
      <c r="O31" s="20">
        <f t="shared" si="0"/>
        <v>82</v>
      </c>
      <c r="P31" s="22">
        <f t="shared" si="1"/>
        <v>32.8</v>
      </c>
      <c r="Q31" s="22" t="s">
        <v>235</v>
      </c>
      <c r="R31" s="20">
        <v>25</v>
      </c>
      <c r="S31" s="22" t="s">
        <v>236</v>
      </c>
      <c r="T31" s="20">
        <v>19</v>
      </c>
      <c r="U31" s="22" t="s">
        <v>237</v>
      </c>
      <c r="V31" s="20">
        <v>25</v>
      </c>
      <c r="W31" s="22" t="s">
        <v>238</v>
      </c>
      <c r="X31" s="70">
        <v>25</v>
      </c>
      <c r="Y31" s="20">
        <f t="shared" si="2"/>
        <v>94</v>
      </c>
      <c r="Z31" s="56">
        <f t="shared" si="3"/>
        <v>28.2</v>
      </c>
      <c r="AA31" s="56" t="s">
        <v>37</v>
      </c>
      <c r="AB31" s="56">
        <v>82</v>
      </c>
      <c r="AC31" s="82">
        <f t="shared" si="4"/>
        <v>24.6</v>
      </c>
      <c r="AD31" s="82">
        <f t="shared" si="5"/>
        <v>85.6</v>
      </c>
      <c r="AE31" s="56">
        <f>RANK(AD31,$AD$5:$AD$51,0)</f>
        <v>27</v>
      </c>
      <c r="AF31" s="20"/>
      <c r="AG31" s="2"/>
    </row>
    <row r="32" s="3" customFormat="1" ht="32" customHeight="1" spans="1:33">
      <c r="A32" s="18">
        <v>28</v>
      </c>
      <c r="B32" s="32" t="s">
        <v>239</v>
      </c>
      <c r="C32" s="19" t="s">
        <v>28</v>
      </c>
      <c r="D32" s="19" t="s">
        <v>29</v>
      </c>
      <c r="E32" s="22" t="s">
        <v>240</v>
      </c>
      <c r="F32" s="23" t="s">
        <v>160</v>
      </c>
      <c r="G32" s="22" t="s">
        <v>241</v>
      </c>
      <c r="H32" s="21">
        <v>20</v>
      </c>
      <c r="I32" s="22" t="s">
        <v>242</v>
      </c>
      <c r="J32" s="23" t="s">
        <v>243</v>
      </c>
      <c r="K32" s="53">
        <v>2.4</v>
      </c>
      <c r="L32" s="20">
        <v>16</v>
      </c>
      <c r="M32" s="20">
        <v>5</v>
      </c>
      <c r="N32" s="20">
        <v>14</v>
      </c>
      <c r="O32" s="20">
        <f t="shared" si="0"/>
        <v>70</v>
      </c>
      <c r="P32" s="22">
        <f t="shared" si="1"/>
        <v>28</v>
      </c>
      <c r="Q32" s="22" t="s">
        <v>244</v>
      </c>
      <c r="R32" s="20">
        <v>25</v>
      </c>
      <c r="S32" s="22" t="s">
        <v>245</v>
      </c>
      <c r="T32" s="20">
        <v>25</v>
      </c>
      <c r="U32" s="22" t="s">
        <v>246</v>
      </c>
      <c r="V32" s="20">
        <v>25</v>
      </c>
      <c r="W32" s="22" t="s">
        <v>247</v>
      </c>
      <c r="X32" s="70">
        <v>25</v>
      </c>
      <c r="Y32" s="20">
        <f t="shared" si="2"/>
        <v>100</v>
      </c>
      <c r="Z32" s="56">
        <f t="shared" si="3"/>
        <v>30</v>
      </c>
      <c r="AA32" s="56" t="s">
        <v>37</v>
      </c>
      <c r="AB32" s="56">
        <v>92</v>
      </c>
      <c r="AC32" s="82">
        <f t="shared" si="4"/>
        <v>27.6</v>
      </c>
      <c r="AD32" s="82">
        <f t="shared" si="5"/>
        <v>85.6</v>
      </c>
      <c r="AE32" s="56">
        <f>RANK(AD32,$AD$5:$AD$51,0)</f>
        <v>27</v>
      </c>
      <c r="AF32" s="20"/>
      <c r="AG32" s="2"/>
    </row>
    <row r="33" ht="32" customHeight="1" spans="1:33">
      <c r="A33" s="18">
        <v>29</v>
      </c>
      <c r="B33" s="19" t="s">
        <v>248</v>
      </c>
      <c r="C33" s="19" t="s">
        <v>28</v>
      </c>
      <c r="D33" s="19" t="s">
        <v>29</v>
      </c>
      <c r="E33" s="22" t="s">
        <v>127</v>
      </c>
      <c r="F33" s="23" t="s">
        <v>113</v>
      </c>
      <c r="G33" s="22" t="s">
        <v>31</v>
      </c>
      <c r="H33" s="23" t="s">
        <v>40</v>
      </c>
      <c r="I33" s="22" t="s">
        <v>249</v>
      </c>
      <c r="J33" s="23" t="s">
        <v>243</v>
      </c>
      <c r="K33" s="54">
        <v>2.33</v>
      </c>
      <c r="L33" s="20">
        <v>14</v>
      </c>
      <c r="M33" s="20">
        <v>6</v>
      </c>
      <c r="N33" s="20">
        <v>16</v>
      </c>
      <c r="O33" s="20">
        <f t="shared" si="0"/>
        <v>74</v>
      </c>
      <c r="P33" s="22">
        <f t="shared" si="1"/>
        <v>29.6</v>
      </c>
      <c r="Q33" s="22" t="s">
        <v>250</v>
      </c>
      <c r="R33" s="20">
        <v>25</v>
      </c>
      <c r="S33" s="22" t="s">
        <v>251</v>
      </c>
      <c r="T33" s="20">
        <v>22</v>
      </c>
      <c r="U33" s="22" t="s">
        <v>252</v>
      </c>
      <c r="V33" s="20">
        <v>25</v>
      </c>
      <c r="W33" s="22" t="s">
        <v>253</v>
      </c>
      <c r="X33" s="70">
        <v>25</v>
      </c>
      <c r="Y33" s="20">
        <f t="shared" si="2"/>
        <v>97</v>
      </c>
      <c r="Z33" s="56">
        <f t="shared" si="3"/>
        <v>29.1</v>
      </c>
      <c r="AA33" s="56" t="s">
        <v>37</v>
      </c>
      <c r="AB33" s="56">
        <v>88</v>
      </c>
      <c r="AC33" s="82">
        <f t="shared" si="4"/>
        <v>26.4</v>
      </c>
      <c r="AD33" s="82">
        <f t="shared" si="5"/>
        <v>85.1</v>
      </c>
      <c r="AE33" s="56">
        <f>RANK(AD33,$AD$5:$AD$51,0)</f>
        <v>29</v>
      </c>
      <c r="AF33" s="20"/>
      <c r="AG33" s="1"/>
    </row>
    <row r="34" ht="32" customHeight="1" spans="1:33">
      <c r="A34" s="18">
        <v>30</v>
      </c>
      <c r="B34" s="27" t="s">
        <v>254</v>
      </c>
      <c r="C34" s="27" t="s">
        <v>28</v>
      </c>
      <c r="D34" s="19" t="s">
        <v>29</v>
      </c>
      <c r="E34" s="22" t="s">
        <v>255</v>
      </c>
      <c r="F34" s="23" t="s">
        <v>225</v>
      </c>
      <c r="G34" s="22" t="s">
        <v>143</v>
      </c>
      <c r="H34" s="23" t="s">
        <v>40</v>
      </c>
      <c r="I34" s="22" t="s">
        <v>129</v>
      </c>
      <c r="J34" s="23" t="s">
        <v>40</v>
      </c>
      <c r="K34" s="54">
        <v>2.25</v>
      </c>
      <c r="L34" s="20">
        <v>10</v>
      </c>
      <c r="M34" s="20">
        <v>15</v>
      </c>
      <c r="N34" s="20">
        <v>20</v>
      </c>
      <c r="O34" s="20">
        <f t="shared" si="0"/>
        <v>72</v>
      </c>
      <c r="P34" s="22">
        <f t="shared" si="1"/>
        <v>28.8</v>
      </c>
      <c r="Q34" s="22" t="s">
        <v>256</v>
      </c>
      <c r="R34" s="20">
        <v>25</v>
      </c>
      <c r="S34" s="22" t="s">
        <v>257</v>
      </c>
      <c r="T34" s="20">
        <v>19</v>
      </c>
      <c r="U34" s="22" t="s">
        <v>258</v>
      </c>
      <c r="V34" s="20">
        <v>25</v>
      </c>
      <c r="W34" s="22" t="s">
        <v>259</v>
      </c>
      <c r="X34" s="70">
        <v>25</v>
      </c>
      <c r="Y34" s="20">
        <f t="shared" si="2"/>
        <v>94</v>
      </c>
      <c r="Z34" s="56">
        <f t="shared" si="3"/>
        <v>28.2</v>
      </c>
      <c r="AA34" s="56" t="s">
        <v>37</v>
      </c>
      <c r="AB34" s="56">
        <v>92</v>
      </c>
      <c r="AC34" s="82">
        <f t="shared" si="4"/>
        <v>27.6</v>
      </c>
      <c r="AD34" s="82">
        <f t="shared" si="5"/>
        <v>84.6</v>
      </c>
      <c r="AE34" s="56">
        <f>RANK(AD34,$AD$5:$AD$51,0)</f>
        <v>30</v>
      </c>
      <c r="AF34" s="20"/>
      <c r="AG34" s="1"/>
    </row>
    <row r="35" ht="32" customHeight="1" spans="1:33">
      <c r="A35" s="18">
        <v>31</v>
      </c>
      <c r="B35" s="19" t="s">
        <v>260</v>
      </c>
      <c r="C35" s="19" t="s">
        <v>28</v>
      </c>
      <c r="D35" s="19" t="s">
        <v>29</v>
      </c>
      <c r="E35" s="22" t="s">
        <v>261</v>
      </c>
      <c r="F35" s="23" t="s">
        <v>262</v>
      </c>
      <c r="G35" s="22" t="s">
        <v>80</v>
      </c>
      <c r="H35" s="23" t="s">
        <v>40</v>
      </c>
      <c r="I35" s="22" t="s">
        <v>263</v>
      </c>
      <c r="J35" s="23" t="s">
        <v>40</v>
      </c>
      <c r="K35" s="54">
        <v>2.36</v>
      </c>
      <c r="L35" s="20">
        <v>14</v>
      </c>
      <c r="M35" s="20">
        <v>11</v>
      </c>
      <c r="N35" s="20">
        <v>20</v>
      </c>
      <c r="O35" s="20">
        <f t="shared" si="0"/>
        <v>74</v>
      </c>
      <c r="P35" s="22">
        <f t="shared" si="1"/>
        <v>29.6</v>
      </c>
      <c r="Q35" s="22" t="s">
        <v>264</v>
      </c>
      <c r="R35" s="22">
        <v>25</v>
      </c>
      <c r="S35" s="22" t="s">
        <v>265</v>
      </c>
      <c r="T35" s="20">
        <v>25</v>
      </c>
      <c r="U35" s="22" t="s">
        <v>266</v>
      </c>
      <c r="V35" s="20">
        <v>25</v>
      </c>
      <c r="W35" s="22" t="s">
        <v>267</v>
      </c>
      <c r="X35" s="70">
        <v>25</v>
      </c>
      <c r="Y35" s="20">
        <f t="shared" si="2"/>
        <v>100</v>
      </c>
      <c r="Z35" s="56">
        <f t="shared" si="3"/>
        <v>30</v>
      </c>
      <c r="AA35" s="56" t="s">
        <v>37</v>
      </c>
      <c r="AB35" s="56">
        <v>83.33</v>
      </c>
      <c r="AC35" s="82">
        <f t="shared" si="4"/>
        <v>24.999</v>
      </c>
      <c r="AD35" s="82">
        <f t="shared" si="5"/>
        <v>84.599</v>
      </c>
      <c r="AE35" s="56">
        <f>RANK(AD35,$AD$5:$AD$51,0)</f>
        <v>31</v>
      </c>
      <c r="AF35" s="20"/>
      <c r="AG35" s="1"/>
    </row>
    <row r="36" ht="32" customHeight="1" spans="1:33">
      <c r="A36" s="18">
        <v>32</v>
      </c>
      <c r="B36" s="27" t="s">
        <v>268</v>
      </c>
      <c r="C36" s="27" t="s">
        <v>28</v>
      </c>
      <c r="D36" s="19" t="s">
        <v>29</v>
      </c>
      <c r="E36" s="20" t="s">
        <v>269</v>
      </c>
      <c r="F36" s="21">
        <v>20</v>
      </c>
      <c r="G36" s="20" t="s">
        <v>270</v>
      </c>
      <c r="H36" s="21">
        <v>20</v>
      </c>
      <c r="I36" s="20" t="s">
        <v>271</v>
      </c>
      <c r="J36" s="21">
        <v>20</v>
      </c>
      <c r="K36" s="53">
        <v>2.38</v>
      </c>
      <c r="L36" s="20">
        <v>16</v>
      </c>
      <c r="M36" s="20">
        <v>2</v>
      </c>
      <c r="N36" s="20">
        <v>8</v>
      </c>
      <c r="O36" s="20">
        <f t="shared" si="0"/>
        <v>84</v>
      </c>
      <c r="P36" s="22">
        <f t="shared" si="1"/>
        <v>33.6</v>
      </c>
      <c r="Q36" s="20" t="s">
        <v>272</v>
      </c>
      <c r="R36" s="20">
        <v>25</v>
      </c>
      <c r="S36" s="20" t="s">
        <v>273</v>
      </c>
      <c r="T36" s="20">
        <v>22</v>
      </c>
      <c r="U36" s="20" t="s">
        <v>274</v>
      </c>
      <c r="V36" s="20">
        <v>25</v>
      </c>
      <c r="W36" s="20" t="s">
        <v>275</v>
      </c>
      <c r="X36" s="70">
        <v>25</v>
      </c>
      <c r="Y36" s="20">
        <f t="shared" si="2"/>
        <v>97</v>
      </c>
      <c r="Z36" s="56">
        <f t="shared" si="3"/>
        <v>29.1</v>
      </c>
      <c r="AA36" s="56" t="s">
        <v>37</v>
      </c>
      <c r="AB36" s="56">
        <v>72.6</v>
      </c>
      <c r="AC36" s="82">
        <f t="shared" si="4"/>
        <v>21.78</v>
      </c>
      <c r="AD36" s="82">
        <f t="shared" si="5"/>
        <v>84.48</v>
      </c>
      <c r="AE36" s="56">
        <f>RANK(AD36,$AD$5:$AD$51,0)</f>
        <v>32</v>
      </c>
      <c r="AF36" s="20"/>
      <c r="AG36" s="1"/>
    </row>
    <row r="37" ht="32" customHeight="1" spans="1:33">
      <c r="A37" s="18">
        <v>33</v>
      </c>
      <c r="B37" s="19" t="s">
        <v>276</v>
      </c>
      <c r="C37" s="19" t="s">
        <v>28</v>
      </c>
      <c r="D37" s="19" t="s">
        <v>29</v>
      </c>
      <c r="E37" s="20" t="s">
        <v>277</v>
      </c>
      <c r="F37" s="21">
        <v>8</v>
      </c>
      <c r="G37" s="20" t="s">
        <v>278</v>
      </c>
      <c r="H37" s="21">
        <v>20</v>
      </c>
      <c r="I37" s="20" t="s">
        <v>279</v>
      </c>
      <c r="J37" s="21">
        <v>20</v>
      </c>
      <c r="K37" s="53">
        <v>2.38</v>
      </c>
      <c r="L37" s="20">
        <v>16</v>
      </c>
      <c r="M37" s="20">
        <v>14</v>
      </c>
      <c r="N37" s="20">
        <v>20</v>
      </c>
      <c r="O37" s="20">
        <f t="shared" si="0"/>
        <v>84</v>
      </c>
      <c r="P37" s="22">
        <f t="shared" si="1"/>
        <v>33.6</v>
      </c>
      <c r="Q37" s="20" t="s">
        <v>280</v>
      </c>
      <c r="R37" s="20">
        <v>25</v>
      </c>
      <c r="S37" s="20" t="s">
        <v>281</v>
      </c>
      <c r="T37" s="20">
        <v>25</v>
      </c>
      <c r="U37" s="20" t="s">
        <v>282</v>
      </c>
      <c r="V37" s="20">
        <v>25</v>
      </c>
      <c r="W37" s="20" t="s">
        <v>283</v>
      </c>
      <c r="X37" s="70">
        <v>25</v>
      </c>
      <c r="Y37" s="20">
        <f t="shared" si="2"/>
        <v>100</v>
      </c>
      <c r="Z37" s="56">
        <f t="shared" si="3"/>
        <v>30</v>
      </c>
      <c r="AA37" s="56" t="s">
        <v>37</v>
      </c>
      <c r="AB37" s="56">
        <v>69</v>
      </c>
      <c r="AC37" s="82">
        <f t="shared" si="4"/>
        <v>20.7</v>
      </c>
      <c r="AD37" s="82">
        <f t="shared" si="5"/>
        <v>84.3</v>
      </c>
      <c r="AE37" s="56">
        <f>RANK(AD37,$AD$5:$AD$51,0)</f>
        <v>33</v>
      </c>
      <c r="AF37" s="20"/>
      <c r="AG37" s="1"/>
    </row>
    <row r="38" ht="32" customHeight="1" spans="1:33">
      <c r="A38" s="18">
        <v>34</v>
      </c>
      <c r="B38" s="19" t="s">
        <v>284</v>
      </c>
      <c r="C38" s="32" t="s">
        <v>28</v>
      </c>
      <c r="D38" s="19" t="s">
        <v>29</v>
      </c>
      <c r="E38" s="24" t="s">
        <v>127</v>
      </c>
      <c r="F38" s="25" t="s">
        <v>113</v>
      </c>
      <c r="G38" s="26" t="s">
        <v>80</v>
      </c>
      <c r="H38" s="25" t="s">
        <v>40</v>
      </c>
      <c r="I38" s="26" t="s">
        <v>285</v>
      </c>
      <c r="J38" s="23" t="s">
        <v>105</v>
      </c>
      <c r="K38" s="53">
        <v>2.6</v>
      </c>
      <c r="L38" s="20">
        <v>20</v>
      </c>
      <c r="M38" s="20">
        <v>4</v>
      </c>
      <c r="N38" s="20">
        <v>12</v>
      </c>
      <c r="O38" s="20">
        <f t="shared" si="0"/>
        <v>78</v>
      </c>
      <c r="P38" s="22">
        <f t="shared" si="1"/>
        <v>31.2</v>
      </c>
      <c r="Q38" s="22" t="s">
        <v>108</v>
      </c>
      <c r="R38" s="20">
        <v>25</v>
      </c>
      <c r="S38" s="22" t="s">
        <v>152</v>
      </c>
      <c r="T38" s="20">
        <v>25</v>
      </c>
      <c r="U38" s="22" t="s">
        <v>286</v>
      </c>
      <c r="V38" s="20">
        <v>25</v>
      </c>
      <c r="W38" s="22" t="s">
        <v>287</v>
      </c>
      <c r="X38" s="70">
        <v>25</v>
      </c>
      <c r="Y38" s="20">
        <f t="shared" si="2"/>
        <v>100</v>
      </c>
      <c r="Z38" s="56">
        <f t="shared" si="3"/>
        <v>30</v>
      </c>
      <c r="AA38" s="56" t="s">
        <v>37</v>
      </c>
      <c r="AB38" s="56">
        <v>74</v>
      </c>
      <c r="AC38" s="82">
        <f t="shared" si="4"/>
        <v>22.2</v>
      </c>
      <c r="AD38" s="82">
        <f t="shared" si="5"/>
        <v>83.4</v>
      </c>
      <c r="AE38" s="56">
        <f>RANK(AD38,$AD$5:$AD$51,0)</f>
        <v>34</v>
      </c>
      <c r="AF38" s="20"/>
      <c r="AG38" s="1"/>
    </row>
    <row r="39" ht="32" customHeight="1" spans="1:33">
      <c r="A39" s="18">
        <v>35</v>
      </c>
      <c r="B39" s="32" t="s">
        <v>288</v>
      </c>
      <c r="C39" s="32" t="s">
        <v>28</v>
      </c>
      <c r="D39" s="19" t="s">
        <v>29</v>
      </c>
      <c r="E39" s="24" t="s">
        <v>289</v>
      </c>
      <c r="F39" s="25" t="s">
        <v>225</v>
      </c>
      <c r="G39" s="26" t="s">
        <v>290</v>
      </c>
      <c r="H39" s="25" t="s">
        <v>40</v>
      </c>
      <c r="I39" s="26" t="s">
        <v>291</v>
      </c>
      <c r="J39" s="21">
        <v>20</v>
      </c>
      <c r="K39" s="54">
        <v>2.63</v>
      </c>
      <c r="L39" s="20">
        <v>20</v>
      </c>
      <c r="M39" s="20">
        <v>5</v>
      </c>
      <c r="N39" s="20">
        <v>14</v>
      </c>
      <c r="O39" s="20">
        <f t="shared" si="0"/>
        <v>76</v>
      </c>
      <c r="P39" s="22">
        <f t="shared" si="1"/>
        <v>30.4</v>
      </c>
      <c r="Q39" s="22" t="s">
        <v>292</v>
      </c>
      <c r="R39" s="20">
        <v>25</v>
      </c>
      <c r="S39" s="22" t="s">
        <v>293</v>
      </c>
      <c r="T39" s="20">
        <v>22</v>
      </c>
      <c r="U39" s="22" t="s">
        <v>294</v>
      </c>
      <c r="V39" s="20">
        <v>25</v>
      </c>
      <c r="W39" s="22" t="s">
        <v>44</v>
      </c>
      <c r="X39" s="70">
        <v>25</v>
      </c>
      <c r="Y39" s="20">
        <f t="shared" si="2"/>
        <v>97</v>
      </c>
      <c r="Z39" s="56">
        <f t="shared" si="3"/>
        <v>29.1</v>
      </c>
      <c r="AA39" s="56" t="s">
        <v>37</v>
      </c>
      <c r="AB39" s="56">
        <v>78</v>
      </c>
      <c r="AC39" s="82">
        <f t="shared" si="4"/>
        <v>23.4</v>
      </c>
      <c r="AD39" s="82">
        <f t="shared" si="5"/>
        <v>82.9</v>
      </c>
      <c r="AE39" s="56">
        <f>RANK(AD39,$AD$5:$AD$51,0)</f>
        <v>35</v>
      </c>
      <c r="AF39" s="20"/>
      <c r="AG39" s="1"/>
    </row>
    <row r="40" ht="32" customHeight="1" spans="1:33">
      <c r="A40" s="18">
        <v>36</v>
      </c>
      <c r="B40" s="19" t="s">
        <v>295</v>
      </c>
      <c r="C40" s="19" t="s">
        <v>28</v>
      </c>
      <c r="D40" s="19" t="s">
        <v>29</v>
      </c>
      <c r="E40" s="20" t="s">
        <v>296</v>
      </c>
      <c r="F40" s="21">
        <v>10</v>
      </c>
      <c r="G40" s="20" t="s">
        <v>297</v>
      </c>
      <c r="H40" s="21">
        <v>18</v>
      </c>
      <c r="I40" s="20" t="s">
        <v>98</v>
      </c>
      <c r="J40" s="21">
        <v>20</v>
      </c>
      <c r="K40" s="53">
        <v>2.44</v>
      </c>
      <c r="L40" s="20">
        <v>18</v>
      </c>
      <c r="M40" s="20">
        <v>5</v>
      </c>
      <c r="N40" s="20">
        <v>14</v>
      </c>
      <c r="O40" s="20">
        <f t="shared" si="0"/>
        <v>80</v>
      </c>
      <c r="P40" s="22">
        <f t="shared" si="1"/>
        <v>32</v>
      </c>
      <c r="Q40" s="20" t="s">
        <v>298</v>
      </c>
      <c r="R40" s="20">
        <v>25</v>
      </c>
      <c r="S40" s="20" t="s">
        <v>299</v>
      </c>
      <c r="T40" s="20">
        <v>16</v>
      </c>
      <c r="U40" s="20" t="s">
        <v>300</v>
      </c>
      <c r="V40" s="20">
        <v>25</v>
      </c>
      <c r="W40" s="20" t="s">
        <v>301</v>
      </c>
      <c r="X40" s="70">
        <v>25</v>
      </c>
      <c r="Y40" s="20">
        <f t="shared" si="2"/>
        <v>91</v>
      </c>
      <c r="Z40" s="56">
        <f t="shared" si="3"/>
        <v>27.3</v>
      </c>
      <c r="AA40" s="56" t="s">
        <v>37</v>
      </c>
      <c r="AB40" s="56">
        <v>78.3</v>
      </c>
      <c r="AC40" s="82">
        <f t="shared" si="4"/>
        <v>23.49</v>
      </c>
      <c r="AD40" s="82">
        <f t="shared" si="5"/>
        <v>82.79</v>
      </c>
      <c r="AE40" s="56">
        <f>RANK(AD40,$AD$5:$AD$51,0)</f>
        <v>36</v>
      </c>
      <c r="AF40" s="20"/>
      <c r="AG40" s="1"/>
    </row>
    <row r="41" ht="32" customHeight="1" spans="1:33">
      <c r="A41" s="18">
        <v>37</v>
      </c>
      <c r="B41" s="27" t="s">
        <v>302</v>
      </c>
      <c r="C41" s="27" t="s">
        <v>28</v>
      </c>
      <c r="D41" s="19" t="s">
        <v>29</v>
      </c>
      <c r="E41" s="24" t="s">
        <v>303</v>
      </c>
      <c r="F41" s="25" t="s">
        <v>243</v>
      </c>
      <c r="G41" s="26" t="s">
        <v>168</v>
      </c>
      <c r="H41" s="25" t="s">
        <v>82</v>
      </c>
      <c r="I41" s="26" t="s">
        <v>304</v>
      </c>
      <c r="J41" s="23" t="s">
        <v>305</v>
      </c>
      <c r="K41" s="54">
        <v>2.29</v>
      </c>
      <c r="L41" s="20">
        <v>12</v>
      </c>
      <c r="M41" s="20">
        <v>4</v>
      </c>
      <c r="N41" s="20">
        <v>12</v>
      </c>
      <c r="O41" s="20">
        <f t="shared" si="0"/>
        <v>64</v>
      </c>
      <c r="P41" s="22">
        <f t="shared" si="1"/>
        <v>25.6</v>
      </c>
      <c r="Q41" s="22" t="s">
        <v>306</v>
      </c>
      <c r="R41" s="20">
        <v>25</v>
      </c>
      <c r="S41" s="22" t="s">
        <v>307</v>
      </c>
      <c r="T41" s="20">
        <v>19</v>
      </c>
      <c r="U41" s="22" t="s">
        <v>308</v>
      </c>
      <c r="V41" s="20">
        <v>25</v>
      </c>
      <c r="W41" s="22" t="s">
        <v>309</v>
      </c>
      <c r="X41" s="70">
        <v>25</v>
      </c>
      <c r="Y41" s="20">
        <f t="shared" si="2"/>
        <v>94</v>
      </c>
      <c r="Z41" s="56">
        <f t="shared" si="3"/>
        <v>28.2</v>
      </c>
      <c r="AA41" s="56" t="s">
        <v>37</v>
      </c>
      <c r="AB41" s="56">
        <v>90</v>
      </c>
      <c r="AC41" s="82">
        <f t="shared" si="4"/>
        <v>27</v>
      </c>
      <c r="AD41" s="82">
        <f t="shared" si="5"/>
        <v>80.8</v>
      </c>
      <c r="AE41" s="56">
        <f>RANK(AD41,$AD$5:$AD$51,0)</f>
        <v>37</v>
      </c>
      <c r="AF41" s="20"/>
      <c r="AG41" s="1"/>
    </row>
    <row r="42" ht="32" customHeight="1" spans="1:33">
      <c r="A42" s="18">
        <v>38</v>
      </c>
      <c r="B42" s="19" t="s">
        <v>310</v>
      </c>
      <c r="C42" s="19" t="s">
        <v>28</v>
      </c>
      <c r="D42" s="19" t="s">
        <v>29</v>
      </c>
      <c r="E42" s="22" t="s">
        <v>311</v>
      </c>
      <c r="F42" s="31">
        <v>4</v>
      </c>
      <c r="G42" s="22" t="s">
        <v>312</v>
      </c>
      <c r="H42" s="31">
        <v>18</v>
      </c>
      <c r="I42" s="22" t="s">
        <v>313</v>
      </c>
      <c r="J42" s="31">
        <v>12</v>
      </c>
      <c r="K42" s="53">
        <v>2.31</v>
      </c>
      <c r="L42" s="20">
        <v>12</v>
      </c>
      <c r="M42" s="20">
        <v>7</v>
      </c>
      <c r="N42" s="20">
        <v>18</v>
      </c>
      <c r="O42" s="20">
        <f t="shared" si="0"/>
        <v>64</v>
      </c>
      <c r="P42" s="22">
        <f t="shared" si="1"/>
        <v>25.6</v>
      </c>
      <c r="Q42" s="22" t="s">
        <v>314</v>
      </c>
      <c r="R42" s="20">
        <v>25</v>
      </c>
      <c r="S42" s="22" t="s">
        <v>315</v>
      </c>
      <c r="T42" s="20">
        <v>16</v>
      </c>
      <c r="U42" s="22" t="s">
        <v>316</v>
      </c>
      <c r="V42" s="20">
        <v>25</v>
      </c>
      <c r="W42" s="22" t="s">
        <v>317</v>
      </c>
      <c r="X42" s="70">
        <v>25</v>
      </c>
      <c r="Y42" s="20">
        <f t="shared" si="2"/>
        <v>91</v>
      </c>
      <c r="Z42" s="56">
        <f t="shared" si="3"/>
        <v>27.3</v>
      </c>
      <c r="AA42" s="56" t="s">
        <v>37</v>
      </c>
      <c r="AB42" s="56">
        <v>91.66</v>
      </c>
      <c r="AC42" s="82">
        <f t="shared" si="4"/>
        <v>27.498</v>
      </c>
      <c r="AD42" s="82">
        <f t="shared" si="5"/>
        <v>80.398</v>
      </c>
      <c r="AE42" s="56">
        <f>RANK(AD42,$AD$5:$AD$51,0)</f>
        <v>38</v>
      </c>
      <c r="AF42" s="20"/>
      <c r="AG42" s="1"/>
    </row>
    <row r="43" ht="32" customHeight="1" spans="1:33">
      <c r="A43" s="18">
        <v>39</v>
      </c>
      <c r="B43" s="19" t="s">
        <v>318</v>
      </c>
      <c r="C43" s="20" t="s">
        <v>28</v>
      </c>
      <c r="D43" s="19" t="s">
        <v>29</v>
      </c>
      <c r="E43" s="24" t="s">
        <v>319</v>
      </c>
      <c r="F43" s="33">
        <v>2</v>
      </c>
      <c r="G43" s="26" t="s">
        <v>320</v>
      </c>
      <c r="H43" s="33">
        <v>20</v>
      </c>
      <c r="I43" s="26" t="s">
        <v>321</v>
      </c>
      <c r="J43" s="21">
        <v>20</v>
      </c>
      <c r="K43" s="54">
        <v>2.15</v>
      </c>
      <c r="L43" s="20">
        <v>4</v>
      </c>
      <c r="M43" s="20">
        <v>7</v>
      </c>
      <c r="N43" s="20">
        <v>18</v>
      </c>
      <c r="O43" s="20">
        <f t="shared" si="0"/>
        <v>64</v>
      </c>
      <c r="P43" s="22">
        <f t="shared" si="1"/>
        <v>25.6</v>
      </c>
      <c r="Q43" s="22" t="s">
        <v>322</v>
      </c>
      <c r="R43" s="20">
        <v>25</v>
      </c>
      <c r="S43" s="22" t="s">
        <v>323</v>
      </c>
      <c r="T43" s="20">
        <v>25</v>
      </c>
      <c r="U43" s="22" t="s">
        <v>324</v>
      </c>
      <c r="V43" s="20">
        <v>25</v>
      </c>
      <c r="W43" s="22" t="s">
        <v>325</v>
      </c>
      <c r="X43" s="70">
        <v>25</v>
      </c>
      <c r="Y43" s="20">
        <f t="shared" si="2"/>
        <v>100</v>
      </c>
      <c r="Z43" s="56">
        <f t="shared" si="3"/>
        <v>30</v>
      </c>
      <c r="AA43" s="56" t="s">
        <v>37</v>
      </c>
      <c r="AB43" s="56">
        <v>76</v>
      </c>
      <c r="AC43" s="82">
        <f t="shared" si="4"/>
        <v>22.8</v>
      </c>
      <c r="AD43" s="82">
        <f t="shared" si="5"/>
        <v>78.4</v>
      </c>
      <c r="AE43" s="56">
        <f>RANK(AD43,$AD$5:$AD$51,0)</f>
        <v>39</v>
      </c>
      <c r="AF43" s="20"/>
      <c r="AG43" s="1"/>
    </row>
    <row r="44" ht="32" customHeight="1" spans="1:33">
      <c r="A44" s="18">
        <v>40</v>
      </c>
      <c r="B44" s="19" t="s">
        <v>326</v>
      </c>
      <c r="C44" s="19" t="s">
        <v>28</v>
      </c>
      <c r="D44" s="19" t="s">
        <v>29</v>
      </c>
      <c r="E44" s="20" t="s">
        <v>327</v>
      </c>
      <c r="F44" s="21">
        <v>0</v>
      </c>
      <c r="G44" s="20" t="s">
        <v>328</v>
      </c>
      <c r="H44" s="21">
        <v>20</v>
      </c>
      <c r="I44" s="20" t="s">
        <v>144</v>
      </c>
      <c r="J44" s="21">
        <v>20</v>
      </c>
      <c r="K44" s="53">
        <v>2.32</v>
      </c>
      <c r="L44" s="20">
        <v>12</v>
      </c>
      <c r="M44" s="20">
        <v>10</v>
      </c>
      <c r="N44" s="20">
        <v>20</v>
      </c>
      <c r="O44" s="20">
        <f t="shared" si="0"/>
        <v>72</v>
      </c>
      <c r="P44" s="22">
        <f t="shared" si="1"/>
        <v>28.8</v>
      </c>
      <c r="Q44" s="20" t="s">
        <v>329</v>
      </c>
      <c r="R44" s="20">
        <v>25</v>
      </c>
      <c r="S44" s="20" t="s">
        <v>299</v>
      </c>
      <c r="T44" s="20">
        <v>16</v>
      </c>
      <c r="U44" s="20" t="s">
        <v>330</v>
      </c>
      <c r="V44" s="20">
        <v>25</v>
      </c>
      <c r="W44" s="20" t="s">
        <v>331</v>
      </c>
      <c r="X44" s="70">
        <v>25</v>
      </c>
      <c r="Y44" s="20">
        <f t="shared" si="2"/>
        <v>91</v>
      </c>
      <c r="Z44" s="56">
        <f t="shared" si="3"/>
        <v>27.3</v>
      </c>
      <c r="AA44" s="56" t="s">
        <v>37</v>
      </c>
      <c r="AB44" s="56">
        <v>65</v>
      </c>
      <c r="AC44" s="82">
        <f t="shared" si="4"/>
        <v>19.5</v>
      </c>
      <c r="AD44" s="82">
        <f t="shared" si="5"/>
        <v>75.6</v>
      </c>
      <c r="AE44" s="56">
        <f>RANK(AD44,$AD$5:$AD$51,0)</f>
        <v>40</v>
      </c>
      <c r="AF44" s="20"/>
      <c r="AG44" s="1"/>
    </row>
    <row r="45" ht="32" customHeight="1" spans="1:33">
      <c r="A45" s="18">
        <v>41</v>
      </c>
      <c r="B45" s="19" t="s">
        <v>332</v>
      </c>
      <c r="C45" s="19" t="s">
        <v>28</v>
      </c>
      <c r="D45" s="19" t="s">
        <v>29</v>
      </c>
      <c r="E45" s="24" t="s">
        <v>104</v>
      </c>
      <c r="F45" s="21">
        <v>16</v>
      </c>
      <c r="G45" s="26" t="s">
        <v>209</v>
      </c>
      <c r="H45" s="21">
        <v>20</v>
      </c>
      <c r="I45" s="26" t="s">
        <v>333</v>
      </c>
      <c r="J45" s="21">
        <v>14</v>
      </c>
      <c r="K45" s="54">
        <v>2.16</v>
      </c>
      <c r="L45" s="20">
        <v>4</v>
      </c>
      <c r="M45" s="20">
        <v>2</v>
      </c>
      <c r="N45" s="20">
        <v>8</v>
      </c>
      <c r="O45" s="20">
        <f t="shared" si="0"/>
        <v>62</v>
      </c>
      <c r="P45" s="22">
        <f t="shared" si="1"/>
        <v>24.8</v>
      </c>
      <c r="Q45" s="22" t="s">
        <v>334</v>
      </c>
      <c r="R45" s="20">
        <v>25</v>
      </c>
      <c r="S45" s="22" t="s">
        <v>335</v>
      </c>
      <c r="T45" s="20">
        <v>22</v>
      </c>
      <c r="U45" s="22" t="s">
        <v>336</v>
      </c>
      <c r="V45" s="20">
        <v>25</v>
      </c>
      <c r="W45" s="22" t="s">
        <v>337</v>
      </c>
      <c r="X45" s="70">
        <v>25</v>
      </c>
      <c r="Y45" s="20">
        <f t="shared" si="2"/>
        <v>97</v>
      </c>
      <c r="Z45" s="56">
        <f t="shared" si="3"/>
        <v>29.1</v>
      </c>
      <c r="AA45" s="56" t="s">
        <v>37</v>
      </c>
      <c r="AB45" s="56">
        <v>70.3</v>
      </c>
      <c r="AC45" s="82">
        <f t="shared" si="4"/>
        <v>21.09</v>
      </c>
      <c r="AD45" s="82">
        <f t="shared" si="5"/>
        <v>74.99</v>
      </c>
      <c r="AE45" s="56">
        <f>RANK(AD45,$AD$5:$AD$51,0)</f>
        <v>41</v>
      </c>
      <c r="AF45" s="20"/>
      <c r="AG45" s="1"/>
    </row>
    <row r="46" ht="32" customHeight="1" spans="1:33">
      <c r="A46" s="18">
        <v>42</v>
      </c>
      <c r="B46" s="19" t="s">
        <v>338</v>
      </c>
      <c r="C46" s="19" t="s">
        <v>28</v>
      </c>
      <c r="D46" s="19" t="s">
        <v>29</v>
      </c>
      <c r="E46" s="22" t="s">
        <v>339</v>
      </c>
      <c r="F46" s="23" t="s">
        <v>262</v>
      </c>
      <c r="G46" s="22" t="s">
        <v>340</v>
      </c>
      <c r="H46" s="23" t="s">
        <v>40</v>
      </c>
      <c r="I46" s="22" t="s">
        <v>196</v>
      </c>
      <c r="J46" s="23" t="s">
        <v>243</v>
      </c>
      <c r="K46" s="54">
        <v>2.4</v>
      </c>
      <c r="L46" s="20">
        <v>16</v>
      </c>
      <c r="M46" s="20">
        <v>3</v>
      </c>
      <c r="N46" s="20">
        <v>10</v>
      </c>
      <c r="O46" s="20">
        <f t="shared" si="0"/>
        <v>60</v>
      </c>
      <c r="P46" s="22">
        <f t="shared" si="1"/>
        <v>24</v>
      </c>
      <c r="Q46" s="22" t="s">
        <v>341</v>
      </c>
      <c r="R46" s="20">
        <v>25</v>
      </c>
      <c r="S46" s="22" t="s">
        <v>342</v>
      </c>
      <c r="T46" s="20">
        <v>16</v>
      </c>
      <c r="U46" s="22" t="s">
        <v>343</v>
      </c>
      <c r="V46" s="20">
        <v>25</v>
      </c>
      <c r="W46" s="22" t="s">
        <v>344</v>
      </c>
      <c r="X46" s="70">
        <v>25</v>
      </c>
      <c r="Y46" s="20">
        <f t="shared" si="2"/>
        <v>91</v>
      </c>
      <c r="Z46" s="56">
        <f t="shared" si="3"/>
        <v>27.3</v>
      </c>
      <c r="AA46" s="56" t="s">
        <v>37</v>
      </c>
      <c r="AB46" s="56">
        <v>77.33</v>
      </c>
      <c r="AC46" s="82">
        <f t="shared" si="4"/>
        <v>23.199</v>
      </c>
      <c r="AD46" s="82">
        <f t="shared" si="5"/>
        <v>74.499</v>
      </c>
      <c r="AE46" s="56">
        <f>RANK(AD46,$AD$5:$AD$51,0)</f>
        <v>42</v>
      </c>
      <c r="AF46" s="20"/>
      <c r="AG46" s="1"/>
    </row>
    <row r="47" ht="32" customHeight="1" spans="1:33">
      <c r="A47" s="18">
        <v>43</v>
      </c>
      <c r="B47" s="19" t="s">
        <v>345</v>
      </c>
      <c r="C47" s="19" t="s">
        <v>28</v>
      </c>
      <c r="D47" s="19" t="s">
        <v>29</v>
      </c>
      <c r="E47" s="24" t="s">
        <v>277</v>
      </c>
      <c r="F47" s="25" t="s">
        <v>305</v>
      </c>
      <c r="G47" s="26" t="s">
        <v>346</v>
      </c>
      <c r="H47" s="25" t="s">
        <v>82</v>
      </c>
      <c r="I47" s="26" t="s">
        <v>347</v>
      </c>
      <c r="J47" s="23" t="s">
        <v>113</v>
      </c>
      <c r="K47" s="54">
        <v>2.15</v>
      </c>
      <c r="L47" s="20">
        <v>4</v>
      </c>
      <c r="M47" s="20">
        <v>11</v>
      </c>
      <c r="N47" s="20">
        <v>20</v>
      </c>
      <c r="O47" s="20">
        <f t="shared" si="0"/>
        <v>60</v>
      </c>
      <c r="P47" s="22">
        <f t="shared" si="1"/>
        <v>24</v>
      </c>
      <c r="Q47" s="22" t="s">
        <v>348</v>
      </c>
      <c r="R47" s="20">
        <v>25</v>
      </c>
      <c r="S47" s="22" t="s">
        <v>349</v>
      </c>
      <c r="T47" s="20">
        <v>16</v>
      </c>
      <c r="U47" s="22" t="s">
        <v>350</v>
      </c>
      <c r="V47" s="20">
        <v>25</v>
      </c>
      <c r="W47" s="22" t="s">
        <v>351</v>
      </c>
      <c r="X47" s="70">
        <v>25</v>
      </c>
      <c r="Y47" s="20">
        <f t="shared" si="2"/>
        <v>91</v>
      </c>
      <c r="Z47" s="56">
        <f t="shared" si="3"/>
        <v>27.3</v>
      </c>
      <c r="AA47" s="56" t="s">
        <v>37</v>
      </c>
      <c r="AB47" s="56">
        <v>76.6</v>
      </c>
      <c r="AC47" s="82">
        <f t="shared" si="4"/>
        <v>22.98</v>
      </c>
      <c r="AD47" s="82">
        <f t="shared" si="5"/>
        <v>74.28</v>
      </c>
      <c r="AE47" s="56">
        <f>RANK(AD47,$AD$5:$AD$51,0)</f>
        <v>43</v>
      </c>
      <c r="AF47" s="20"/>
      <c r="AG47" s="1"/>
    </row>
    <row r="48" ht="32" customHeight="1" spans="1:33">
      <c r="A48" s="18">
        <v>44</v>
      </c>
      <c r="B48" s="19" t="s">
        <v>352</v>
      </c>
      <c r="C48" s="19" t="s">
        <v>28</v>
      </c>
      <c r="D48" s="19" t="s">
        <v>29</v>
      </c>
      <c r="E48" s="20" t="s">
        <v>319</v>
      </c>
      <c r="F48" s="21">
        <v>0</v>
      </c>
      <c r="G48" s="20" t="s">
        <v>353</v>
      </c>
      <c r="H48" s="21">
        <v>20</v>
      </c>
      <c r="I48" s="20" t="s">
        <v>354</v>
      </c>
      <c r="J48" s="21">
        <v>20</v>
      </c>
      <c r="K48" s="53">
        <v>2.3</v>
      </c>
      <c r="L48" s="20">
        <v>12</v>
      </c>
      <c r="M48" s="20">
        <v>6</v>
      </c>
      <c r="N48" s="20">
        <v>16</v>
      </c>
      <c r="O48" s="20">
        <f t="shared" si="0"/>
        <v>68</v>
      </c>
      <c r="P48" s="22">
        <f t="shared" si="1"/>
        <v>27.2</v>
      </c>
      <c r="Q48" s="20" t="s">
        <v>355</v>
      </c>
      <c r="R48" s="20">
        <v>25</v>
      </c>
      <c r="S48" s="20" t="s">
        <v>356</v>
      </c>
      <c r="T48" s="20">
        <v>6</v>
      </c>
      <c r="U48" s="20" t="s">
        <v>357</v>
      </c>
      <c r="V48" s="20">
        <v>25</v>
      </c>
      <c r="W48" s="20" t="s">
        <v>358</v>
      </c>
      <c r="X48" s="70">
        <v>25</v>
      </c>
      <c r="Y48" s="20">
        <f t="shared" si="2"/>
        <v>81</v>
      </c>
      <c r="Z48" s="56">
        <f t="shared" si="3"/>
        <v>24.3</v>
      </c>
      <c r="AA48" s="56" t="s">
        <v>37</v>
      </c>
      <c r="AB48" s="56">
        <v>73.3</v>
      </c>
      <c r="AC48" s="82">
        <f t="shared" si="4"/>
        <v>21.99</v>
      </c>
      <c r="AD48" s="82">
        <f t="shared" si="5"/>
        <v>73.49</v>
      </c>
      <c r="AE48" s="56">
        <f>RANK(AD48,$AD$5:$AD$51,0)</f>
        <v>44</v>
      </c>
      <c r="AF48" s="20"/>
      <c r="AG48" s="1"/>
    </row>
    <row r="49" ht="32" customHeight="1" spans="1:33">
      <c r="A49" s="18">
        <v>45</v>
      </c>
      <c r="B49" s="32" t="s">
        <v>359</v>
      </c>
      <c r="C49" s="32" t="s">
        <v>28</v>
      </c>
      <c r="D49" s="19" t="s">
        <v>29</v>
      </c>
      <c r="E49" s="22" t="s">
        <v>360</v>
      </c>
      <c r="F49" s="21">
        <v>20</v>
      </c>
      <c r="G49" s="22" t="s">
        <v>361</v>
      </c>
      <c r="H49" s="21">
        <v>20</v>
      </c>
      <c r="I49" s="22" t="s">
        <v>362</v>
      </c>
      <c r="J49" s="21">
        <v>14</v>
      </c>
      <c r="K49" s="53">
        <v>2.04</v>
      </c>
      <c r="L49" s="20">
        <v>2</v>
      </c>
      <c r="M49" s="20">
        <v>11</v>
      </c>
      <c r="N49" s="20">
        <v>20</v>
      </c>
      <c r="O49" s="20">
        <f t="shared" si="0"/>
        <v>76</v>
      </c>
      <c r="P49" s="22">
        <f t="shared" si="1"/>
        <v>30.4</v>
      </c>
      <c r="Q49" s="22" t="s">
        <v>363</v>
      </c>
      <c r="R49" s="20">
        <v>25</v>
      </c>
      <c r="S49" s="22" t="s">
        <v>364</v>
      </c>
      <c r="T49" s="20">
        <v>25</v>
      </c>
      <c r="U49" s="22" t="s">
        <v>365</v>
      </c>
      <c r="V49" s="20">
        <v>25</v>
      </c>
      <c r="W49" s="22" t="s">
        <v>366</v>
      </c>
      <c r="X49" s="70">
        <v>25</v>
      </c>
      <c r="Y49" s="20">
        <f t="shared" si="2"/>
        <v>100</v>
      </c>
      <c r="Z49" s="56">
        <f t="shared" si="3"/>
        <v>30</v>
      </c>
      <c r="AA49" s="56" t="s">
        <v>37</v>
      </c>
      <c r="AB49" s="56"/>
      <c r="AC49" s="82">
        <f t="shared" si="4"/>
        <v>0</v>
      </c>
      <c r="AD49" s="82">
        <f t="shared" si="5"/>
        <v>60.4</v>
      </c>
      <c r="AE49" s="56">
        <f>RANK(AD49,$AD$5:$AD$51,0)</f>
        <v>45</v>
      </c>
      <c r="AF49" s="20" t="s">
        <v>367</v>
      </c>
      <c r="AG49" s="1"/>
    </row>
    <row r="50" ht="32" customHeight="1" spans="1:33">
      <c r="A50" s="18">
        <v>46</v>
      </c>
      <c r="B50" s="32" t="s">
        <v>368</v>
      </c>
      <c r="C50" s="32" t="s">
        <v>28</v>
      </c>
      <c r="D50" s="19" t="s">
        <v>29</v>
      </c>
      <c r="E50" s="24" t="s">
        <v>369</v>
      </c>
      <c r="F50" s="25" t="s">
        <v>262</v>
      </c>
      <c r="G50" s="26" t="s">
        <v>202</v>
      </c>
      <c r="H50" s="25" t="s">
        <v>40</v>
      </c>
      <c r="I50" s="26" t="s">
        <v>370</v>
      </c>
      <c r="J50" s="23" t="s">
        <v>142</v>
      </c>
      <c r="K50" s="54">
        <v>2.53</v>
      </c>
      <c r="L50" s="20">
        <v>20</v>
      </c>
      <c r="M50" s="20">
        <v>5</v>
      </c>
      <c r="N50" s="20">
        <v>14</v>
      </c>
      <c r="O50" s="20">
        <f t="shared" si="0"/>
        <v>66</v>
      </c>
      <c r="P50" s="22">
        <f t="shared" si="1"/>
        <v>26.4</v>
      </c>
      <c r="Q50" s="22" t="s">
        <v>371</v>
      </c>
      <c r="R50" s="22">
        <v>25</v>
      </c>
      <c r="S50" s="22" t="s">
        <v>372</v>
      </c>
      <c r="T50" s="20">
        <v>25</v>
      </c>
      <c r="U50" s="22" t="s">
        <v>373</v>
      </c>
      <c r="V50" s="20">
        <v>25</v>
      </c>
      <c r="W50" s="22" t="s">
        <v>374</v>
      </c>
      <c r="X50" s="70">
        <v>25</v>
      </c>
      <c r="Y50" s="20">
        <f t="shared" si="2"/>
        <v>100</v>
      </c>
      <c r="Z50" s="56">
        <f t="shared" si="3"/>
        <v>30</v>
      </c>
      <c r="AA50" s="56" t="s">
        <v>37</v>
      </c>
      <c r="AB50" s="56"/>
      <c r="AC50" s="82">
        <f t="shared" si="4"/>
        <v>0</v>
      </c>
      <c r="AD50" s="82">
        <f t="shared" si="5"/>
        <v>56.4</v>
      </c>
      <c r="AE50" s="56">
        <f>RANK(AD50,$AD$5:$AD$51,0)</f>
        <v>46</v>
      </c>
      <c r="AF50" s="20" t="s">
        <v>367</v>
      </c>
      <c r="AG50" s="1"/>
    </row>
    <row r="51" ht="32" customHeight="1" spans="1:33">
      <c r="A51" s="18">
        <v>47</v>
      </c>
      <c r="B51" s="20" t="s">
        <v>375</v>
      </c>
      <c r="C51" s="20" t="s">
        <v>28</v>
      </c>
      <c r="D51" s="19" t="s">
        <v>29</v>
      </c>
      <c r="E51" s="22" t="s">
        <v>240</v>
      </c>
      <c r="F51" s="20">
        <v>6</v>
      </c>
      <c r="G51" s="22" t="s">
        <v>376</v>
      </c>
      <c r="H51" s="20">
        <v>20</v>
      </c>
      <c r="I51" s="20" t="s">
        <v>377</v>
      </c>
      <c r="J51" s="20">
        <v>14</v>
      </c>
      <c r="K51" s="53">
        <v>2.18</v>
      </c>
      <c r="L51" s="20">
        <v>6</v>
      </c>
      <c r="M51" s="20">
        <v>6</v>
      </c>
      <c r="N51" s="20">
        <v>16</v>
      </c>
      <c r="O51" s="20">
        <v>62</v>
      </c>
      <c r="P51" s="22">
        <f t="shared" si="1"/>
        <v>24.8</v>
      </c>
      <c r="Q51" s="20" t="s">
        <v>378</v>
      </c>
      <c r="R51" s="20">
        <v>25</v>
      </c>
      <c r="S51" s="20" t="s">
        <v>123</v>
      </c>
      <c r="T51" s="20">
        <v>25</v>
      </c>
      <c r="U51" s="20" t="s">
        <v>230</v>
      </c>
      <c r="V51" s="20">
        <v>25</v>
      </c>
      <c r="W51" s="20" t="s">
        <v>379</v>
      </c>
      <c r="X51" s="70">
        <v>25</v>
      </c>
      <c r="Y51" s="20">
        <v>100</v>
      </c>
      <c r="Z51" s="56">
        <f t="shared" si="3"/>
        <v>30</v>
      </c>
      <c r="AA51" s="56" t="s">
        <v>37</v>
      </c>
      <c r="AB51" s="20">
        <v>3.33</v>
      </c>
      <c r="AC51" s="82">
        <f t="shared" si="4"/>
        <v>0.999</v>
      </c>
      <c r="AD51" s="82">
        <f t="shared" si="5"/>
        <v>55.799</v>
      </c>
      <c r="AE51" s="56">
        <f>RANK(AD51,$AD$5:$AD$51,0)</f>
        <v>47</v>
      </c>
      <c r="AF51" s="20"/>
      <c r="AG51" s="1"/>
    </row>
    <row r="52" s="4" customFormat="1" ht="32" customHeight="1" spans="1:33">
      <c r="A52" s="18">
        <v>48</v>
      </c>
      <c r="B52" s="34" t="s">
        <v>380</v>
      </c>
      <c r="C52" s="34" t="s">
        <v>28</v>
      </c>
      <c r="D52" s="34" t="s">
        <v>29</v>
      </c>
      <c r="E52" s="35"/>
      <c r="F52" s="36"/>
      <c r="G52" s="37"/>
      <c r="H52" s="36"/>
      <c r="I52" s="37"/>
      <c r="J52" s="57"/>
      <c r="K52" s="58"/>
      <c r="L52" s="47"/>
      <c r="M52" s="47"/>
      <c r="N52" s="47"/>
      <c r="O52" s="47" t="s">
        <v>381</v>
      </c>
      <c r="P52" s="59" t="s">
        <v>382</v>
      </c>
      <c r="Q52" s="59"/>
      <c r="R52" s="47"/>
      <c r="S52" s="59"/>
      <c r="T52" s="47"/>
      <c r="U52" s="59"/>
      <c r="V52" s="47"/>
      <c r="W52" s="59"/>
      <c r="X52" s="73"/>
      <c r="Y52" s="47" t="s">
        <v>381</v>
      </c>
      <c r="Z52" s="83" t="s">
        <v>382</v>
      </c>
      <c r="AA52" s="83" t="s">
        <v>381</v>
      </c>
      <c r="AB52" s="83" t="s">
        <v>381</v>
      </c>
      <c r="AC52" s="84"/>
      <c r="AD52" s="84" t="s">
        <v>382</v>
      </c>
      <c r="AE52" s="83" t="s">
        <v>383</v>
      </c>
      <c r="AF52" s="47" t="s">
        <v>384</v>
      </c>
      <c r="AG52" s="2"/>
    </row>
    <row r="53" ht="32" customHeight="1" spans="1:33">
      <c r="A53" s="18">
        <v>49</v>
      </c>
      <c r="B53" s="38" t="s">
        <v>385</v>
      </c>
      <c r="C53" s="38" t="s">
        <v>28</v>
      </c>
      <c r="D53" s="34" t="s">
        <v>29</v>
      </c>
      <c r="E53" s="39" t="s">
        <v>386</v>
      </c>
      <c r="F53" s="40" t="s">
        <v>262</v>
      </c>
      <c r="G53" s="39" t="s">
        <v>387</v>
      </c>
      <c r="H53" s="40" t="s">
        <v>40</v>
      </c>
      <c r="I53" s="39" t="s">
        <v>388</v>
      </c>
      <c r="J53" s="40" t="s">
        <v>113</v>
      </c>
      <c r="K53" s="58">
        <v>2.08</v>
      </c>
      <c r="L53" s="47">
        <v>2</v>
      </c>
      <c r="M53" s="47">
        <v>8</v>
      </c>
      <c r="N53" s="47">
        <v>20</v>
      </c>
      <c r="O53" s="47">
        <f>F53+H53+J53+L53+N53</f>
        <v>52</v>
      </c>
      <c r="P53" s="39" t="s">
        <v>382</v>
      </c>
      <c r="Q53" s="39" t="s">
        <v>389</v>
      </c>
      <c r="R53" s="47">
        <v>25</v>
      </c>
      <c r="S53" s="74" t="s">
        <v>390</v>
      </c>
      <c r="T53" s="47">
        <v>19</v>
      </c>
      <c r="U53" s="39" t="s">
        <v>391</v>
      </c>
      <c r="V53" s="47">
        <v>25</v>
      </c>
      <c r="W53" s="39" t="s">
        <v>392</v>
      </c>
      <c r="X53" s="73">
        <v>25</v>
      </c>
      <c r="Y53" s="47">
        <f t="shared" ref="Y53:Y59" si="6">R53+T53+V53+X53</f>
        <v>94</v>
      </c>
      <c r="Z53" s="83">
        <v>28.2</v>
      </c>
      <c r="AA53" s="83" t="s">
        <v>381</v>
      </c>
      <c r="AB53" s="83" t="s">
        <v>381</v>
      </c>
      <c r="AC53" s="84"/>
      <c r="AD53" s="84" t="s">
        <v>382</v>
      </c>
      <c r="AE53" s="83" t="s">
        <v>383</v>
      </c>
      <c r="AF53" s="47" t="s">
        <v>393</v>
      </c>
      <c r="AG53" s="1"/>
    </row>
    <row r="54" ht="32" customHeight="1" spans="1:33">
      <c r="A54" s="18">
        <v>50</v>
      </c>
      <c r="B54" s="34" t="s">
        <v>394</v>
      </c>
      <c r="C54" s="34" t="s">
        <v>28</v>
      </c>
      <c r="D54" s="34" t="s">
        <v>29</v>
      </c>
      <c r="E54" s="41" t="s">
        <v>224</v>
      </c>
      <c r="F54" s="42" t="s">
        <v>225</v>
      </c>
      <c r="G54" s="43" t="s">
        <v>395</v>
      </c>
      <c r="H54" s="42" t="s">
        <v>82</v>
      </c>
      <c r="I54" s="43" t="s">
        <v>396</v>
      </c>
      <c r="J54" s="40" t="s">
        <v>113</v>
      </c>
      <c r="K54" s="58">
        <v>2.11</v>
      </c>
      <c r="L54" s="47">
        <v>2</v>
      </c>
      <c r="M54" s="47">
        <v>3</v>
      </c>
      <c r="N54" s="47">
        <v>10</v>
      </c>
      <c r="O54" s="47">
        <f>F54+H54+J54+L54+N54</f>
        <v>42</v>
      </c>
      <c r="P54" s="39" t="s">
        <v>382</v>
      </c>
      <c r="Q54" s="39" t="s">
        <v>397</v>
      </c>
      <c r="R54" s="47">
        <v>25</v>
      </c>
      <c r="S54" s="39" t="s">
        <v>398</v>
      </c>
      <c r="T54" s="47">
        <v>19</v>
      </c>
      <c r="U54" s="39" t="s">
        <v>399</v>
      </c>
      <c r="V54" s="47">
        <v>25</v>
      </c>
      <c r="W54" s="39" t="s">
        <v>155</v>
      </c>
      <c r="X54" s="73">
        <v>25</v>
      </c>
      <c r="Y54" s="47">
        <f t="shared" si="6"/>
        <v>94</v>
      </c>
      <c r="Z54" s="83">
        <v>28.2</v>
      </c>
      <c r="AA54" s="83" t="s">
        <v>381</v>
      </c>
      <c r="AB54" s="83" t="s">
        <v>381</v>
      </c>
      <c r="AC54" s="84"/>
      <c r="AD54" s="84" t="s">
        <v>382</v>
      </c>
      <c r="AE54" s="83" t="s">
        <v>383</v>
      </c>
      <c r="AF54" s="47" t="s">
        <v>393</v>
      </c>
      <c r="AG54" s="1"/>
    </row>
    <row r="55" ht="32" customHeight="1" spans="1:33">
      <c r="A55" s="18">
        <v>51</v>
      </c>
      <c r="B55" s="44" t="s">
        <v>400</v>
      </c>
      <c r="C55" s="44" t="s">
        <v>28</v>
      </c>
      <c r="D55" s="34" t="s">
        <v>29</v>
      </c>
      <c r="E55" s="41" t="s">
        <v>401</v>
      </c>
      <c r="F55" s="42" t="s">
        <v>262</v>
      </c>
      <c r="G55" s="43" t="s">
        <v>390</v>
      </c>
      <c r="H55" s="42" t="s">
        <v>82</v>
      </c>
      <c r="I55" s="43" t="s">
        <v>402</v>
      </c>
      <c r="J55" s="40" t="s">
        <v>151</v>
      </c>
      <c r="K55" s="58">
        <v>2.27</v>
      </c>
      <c r="L55" s="47">
        <v>10</v>
      </c>
      <c r="M55" s="47">
        <v>8</v>
      </c>
      <c r="N55" s="47">
        <v>20</v>
      </c>
      <c r="O55" s="47">
        <f t="shared" ref="O55:O66" si="7">F55+H55+J55+L55+N55</f>
        <v>52</v>
      </c>
      <c r="P55" s="39" t="s">
        <v>382</v>
      </c>
      <c r="Q55" s="39" t="s">
        <v>403</v>
      </c>
      <c r="R55" s="47">
        <v>25</v>
      </c>
      <c r="S55" s="39" t="s">
        <v>404</v>
      </c>
      <c r="T55" s="47">
        <v>25</v>
      </c>
      <c r="U55" s="39" t="s">
        <v>405</v>
      </c>
      <c r="V55" s="39">
        <v>25</v>
      </c>
      <c r="W55" s="39" t="s">
        <v>202</v>
      </c>
      <c r="X55" s="73">
        <v>25</v>
      </c>
      <c r="Y55" s="47">
        <f t="shared" si="6"/>
        <v>100</v>
      </c>
      <c r="Z55" s="83">
        <v>30</v>
      </c>
      <c r="AA55" s="83" t="s">
        <v>381</v>
      </c>
      <c r="AB55" s="83" t="s">
        <v>381</v>
      </c>
      <c r="AC55" s="84"/>
      <c r="AD55" s="84" t="s">
        <v>382</v>
      </c>
      <c r="AE55" s="83" t="s">
        <v>383</v>
      </c>
      <c r="AF55" s="39" t="s">
        <v>393</v>
      </c>
      <c r="AG55" s="1"/>
    </row>
    <row r="56" ht="32" customHeight="1" spans="1:33">
      <c r="A56" s="18">
        <v>52</v>
      </c>
      <c r="B56" s="45" t="s">
        <v>406</v>
      </c>
      <c r="C56" s="45" t="s">
        <v>28</v>
      </c>
      <c r="D56" s="34" t="s">
        <v>29</v>
      </c>
      <c r="E56" s="41" t="s">
        <v>407</v>
      </c>
      <c r="F56" s="42" t="s">
        <v>225</v>
      </c>
      <c r="G56" s="43" t="s">
        <v>293</v>
      </c>
      <c r="H56" s="42" t="s">
        <v>82</v>
      </c>
      <c r="I56" s="43" t="s">
        <v>408</v>
      </c>
      <c r="J56" s="40" t="s">
        <v>142</v>
      </c>
      <c r="K56" s="58">
        <v>2.18</v>
      </c>
      <c r="L56" s="47">
        <v>6</v>
      </c>
      <c r="M56" s="47">
        <v>2</v>
      </c>
      <c r="N56" s="47">
        <v>8</v>
      </c>
      <c r="O56" s="47">
        <f t="shared" si="7"/>
        <v>46</v>
      </c>
      <c r="P56" s="39" t="s">
        <v>382</v>
      </c>
      <c r="Q56" s="39" t="s">
        <v>409</v>
      </c>
      <c r="R56" s="47">
        <v>25</v>
      </c>
      <c r="S56" s="39" t="s">
        <v>410</v>
      </c>
      <c r="T56" s="47">
        <v>19</v>
      </c>
      <c r="U56" s="39" t="s">
        <v>411</v>
      </c>
      <c r="V56" s="47">
        <v>25</v>
      </c>
      <c r="W56" s="39" t="s">
        <v>412</v>
      </c>
      <c r="X56" s="73">
        <v>25</v>
      </c>
      <c r="Y56" s="47">
        <f t="shared" si="6"/>
        <v>94</v>
      </c>
      <c r="Z56" s="83">
        <v>28.2</v>
      </c>
      <c r="AA56" s="83" t="s">
        <v>381</v>
      </c>
      <c r="AB56" s="83" t="s">
        <v>381</v>
      </c>
      <c r="AC56" s="84"/>
      <c r="AD56" s="84" t="s">
        <v>382</v>
      </c>
      <c r="AE56" s="83" t="s">
        <v>383</v>
      </c>
      <c r="AF56" s="39" t="s">
        <v>393</v>
      </c>
      <c r="AG56" s="1"/>
    </row>
    <row r="57" ht="32" customHeight="1" spans="1:33">
      <c r="A57" s="18">
        <v>53</v>
      </c>
      <c r="B57" s="34" t="s">
        <v>413</v>
      </c>
      <c r="C57" s="34" t="s">
        <v>28</v>
      </c>
      <c r="D57" s="34" t="s">
        <v>29</v>
      </c>
      <c r="E57" s="41" t="s">
        <v>414</v>
      </c>
      <c r="F57" s="42" t="s">
        <v>113</v>
      </c>
      <c r="G57" s="43" t="s">
        <v>168</v>
      </c>
      <c r="H57" s="42" t="s">
        <v>82</v>
      </c>
      <c r="I57" s="43" t="s">
        <v>415</v>
      </c>
      <c r="J57" s="60">
        <v>20</v>
      </c>
      <c r="K57" s="58">
        <v>2.4</v>
      </c>
      <c r="L57" s="47">
        <v>16</v>
      </c>
      <c r="M57" s="47">
        <v>0</v>
      </c>
      <c r="N57" s="47">
        <v>0</v>
      </c>
      <c r="O57" s="47">
        <f t="shared" si="7"/>
        <v>64</v>
      </c>
      <c r="P57" s="39">
        <v>25.6</v>
      </c>
      <c r="Q57" s="39" t="s">
        <v>416</v>
      </c>
      <c r="R57" s="47">
        <v>25</v>
      </c>
      <c r="S57" s="39" t="s">
        <v>417</v>
      </c>
      <c r="T57" s="47">
        <v>6</v>
      </c>
      <c r="U57" s="39" t="s">
        <v>418</v>
      </c>
      <c r="V57" s="47">
        <v>16</v>
      </c>
      <c r="W57" s="39" t="s">
        <v>419</v>
      </c>
      <c r="X57" s="73">
        <v>25</v>
      </c>
      <c r="Y57" s="47">
        <f t="shared" si="6"/>
        <v>72</v>
      </c>
      <c r="Z57" s="83">
        <v>21.6</v>
      </c>
      <c r="AA57" s="83" t="s">
        <v>381</v>
      </c>
      <c r="AB57" s="83" t="s">
        <v>381</v>
      </c>
      <c r="AC57" s="84"/>
      <c r="AD57" s="84" t="s">
        <v>382</v>
      </c>
      <c r="AE57" s="83" t="s">
        <v>383</v>
      </c>
      <c r="AF57" s="39" t="s">
        <v>420</v>
      </c>
      <c r="AG57" s="1"/>
    </row>
    <row r="58" ht="32" customHeight="1" spans="1:33">
      <c r="A58" s="18">
        <v>54</v>
      </c>
      <c r="B58" s="34" t="s">
        <v>421</v>
      </c>
      <c r="C58" s="44" t="s">
        <v>28</v>
      </c>
      <c r="D58" s="34" t="s">
        <v>29</v>
      </c>
      <c r="E58" s="41" t="s">
        <v>422</v>
      </c>
      <c r="F58" s="42" t="s">
        <v>262</v>
      </c>
      <c r="G58" s="43" t="s">
        <v>423</v>
      </c>
      <c r="H58" s="42" t="s">
        <v>82</v>
      </c>
      <c r="I58" s="43" t="s">
        <v>424</v>
      </c>
      <c r="J58" s="40" t="s">
        <v>305</v>
      </c>
      <c r="K58" s="58">
        <v>2.36</v>
      </c>
      <c r="L58" s="47">
        <v>14</v>
      </c>
      <c r="M58" s="47">
        <v>0</v>
      </c>
      <c r="N58" s="47">
        <v>0</v>
      </c>
      <c r="O58" s="47">
        <f t="shared" si="7"/>
        <v>40</v>
      </c>
      <c r="P58" s="39" t="s">
        <v>382</v>
      </c>
      <c r="Q58" s="39" t="s">
        <v>425</v>
      </c>
      <c r="R58" s="47">
        <v>25</v>
      </c>
      <c r="S58" s="39" t="s">
        <v>426</v>
      </c>
      <c r="T58" s="47">
        <v>10</v>
      </c>
      <c r="U58" s="39" t="s">
        <v>427</v>
      </c>
      <c r="V58" s="47">
        <v>25</v>
      </c>
      <c r="W58" s="39" t="s">
        <v>428</v>
      </c>
      <c r="X58" s="73">
        <v>25</v>
      </c>
      <c r="Y58" s="47">
        <f t="shared" si="6"/>
        <v>85</v>
      </c>
      <c r="Z58" s="83">
        <v>25.5</v>
      </c>
      <c r="AA58" s="83" t="s">
        <v>381</v>
      </c>
      <c r="AB58" s="83" t="s">
        <v>381</v>
      </c>
      <c r="AC58" s="84"/>
      <c r="AD58" s="84" t="s">
        <v>382</v>
      </c>
      <c r="AE58" s="83" t="s">
        <v>383</v>
      </c>
      <c r="AF58" s="39" t="s">
        <v>393</v>
      </c>
      <c r="AG58" s="1"/>
    </row>
    <row r="59" ht="32" customHeight="1" spans="1:33">
      <c r="A59" s="18">
        <v>55</v>
      </c>
      <c r="B59" s="46" t="s">
        <v>429</v>
      </c>
      <c r="C59" s="46" t="s">
        <v>28</v>
      </c>
      <c r="D59" s="34" t="s">
        <v>29</v>
      </c>
      <c r="E59" s="39" t="s">
        <v>430</v>
      </c>
      <c r="F59" s="40" t="s">
        <v>262</v>
      </c>
      <c r="G59" s="39" t="s">
        <v>431</v>
      </c>
      <c r="H59" s="40" t="s">
        <v>82</v>
      </c>
      <c r="I59" s="39" t="s">
        <v>182</v>
      </c>
      <c r="J59" s="40" t="s">
        <v>105</v>
      </c>
      <c r="K59" s="58">
        <v>2.2</v>
      </c>
      <c r="L59" s="47">
        <v>6</v>
      </c>
      <c r="M59" s="47">
        <v>0</v>
      </c>
      <c r="N59" s="47">
        <v>0</v>
      </c>
      <c r="O59" s="47">
        <f t="shared" si="7"/>
        <v>40</v>
      </c>
      <c r="P59" s="39" t="s">
        <v>382</v>
      </c>
      <c r="Q59" s="39" t="s">
        <v>432</v>
      </c>
      <c r="R59" s="47">
        <v>0</v>
      </c>
      <c r="S59" s="39" t="s">
        <v>433</v>
      </c>
      <c r="T59" s="47">
        <v>0</v>
      </c>
      <c r="U59" s="39" t="s">
        <v>434</v>
      </c>
      <c r="V59" s="47">
        <v>10</v>
      </c>
      <c r="W59" s="39" t="s">
        <v>435</v>
      </c>
      <c r="X59" s="73">
        <v>0</v>
      </c>
      <c r="Y59" s="47">
        <f t="shared" si="6"/>
        <v>10</v>
      </c>
      <c r="Z59" s="83" t="s">
        <v>382</v>
      </c>
      <c r="AA59" s="83" t="s">
        <v>381</v>
      </c>
      <c r="AB59" s="83" t="s">
        <v>381</v>
      </c>
      <c r="AC59" s="84"/>
      <c r="AD59" s="84" t="s">
        <v>382</v>
      </c>
      <c r="AE59" s="83" t="s">
        <v>383</v>
      </c>
      <c r="AF59" s="39" t="s">
        <v>436</v>
      </c>
      <c r="AG59" s="1"/>
    </row>
    <row r="60" ht="32" customHeight="1" spans="1:33">
      <c r="A60" s="18">
        <v>56</v>
      </c>
      <c r="B60" s="34" t="s">
        <v>437</v>
      </c>
      <c r="C60" s="34" t="s">
        <v>28</v>
      </c>
      <c r="D60" s="34" t="s">
        <v>29</v>
      </c>
      <c r="E60" s="41" t="s">
        <v>438</v>
      </c>
      <c r="F60" s="42" t="s">
        <v>262</v>
      </c>
      <c r="G60" s="43" t="s">
        <v>189</v>
      </c>
      <c r="H60" s="42" t="s">
        <v>305</v>
      </c>
      <c r="I60" s="43" t="s">
        <v>184</v>
      </c>
      <c r="J60" s="40" t="s">
        <v>113</v>
      </c>
      <c r="K60" s="58">
        <v>2.15</v>
      </c>
      <c r="L60" s="47">
        <v>4</v>
      </c>
      <c r="M60" s="47">
        <v>9</v>
      </c>
      <c r="N60" s="47">
        <v>20</v>
      </c>
      <c r="O60" s="47">
        <f t="shared" si="7"/>
        <v>42</v>
      </c>
      <c r="P60" s="39" t="s">
        <v>382</v>
      </c>
      <c r="Q60" s="47"/>
      <c r="R60" s="47"/>
      <c r="S60" s="47"/>
      <c r="T60" s="47"/>
      <c r="U60" s="47"/>
      <c r="V60" s="47"/>
      <c r="W60" s="47"/>
      <c r="X60" s="73"/>
      <c r="Y60" s="47"/>
      <c r="Z60" s="83" t="s">
        <v>381</v>
      </c>
      <c r="AA60" s="83" t="s">
        <v>382</v>
      </c>
      <c r="AB60" s="83" t="s">
        <v>381</v>
      </c>
      <c r="AC60" s="84"/>
      <c r="AD60" s="84" t="s">
        <v>382</v>
      </c>
      <c r="AE60" s="83" t="s">
        <v>383</v>
      </c>
      <c r="AF60" s="39" t="s">
        <v>439</v>
      </c>
      <c r="AG60" s="1"/>
    </row>
    <row r="61" ht="32" customHeight="1" spans="1:33">
      <c r="A61" s="18">
        <v>57</v>
      </c>
      <c r="B61" s="34" t="s">
        <v>440</v>
      </c>
      <c r="C61" s="34" t="s">
        <v>28</v>
      </c>
      <c r="D61" s="34" t="s">
        <v>29</v>
      </c>
      <c r="E61" s="35">
        <v>0</v>
      </c>
      <c r="F61" s="42" t="s">
        <v>262</v>
      </c>
      <c r="G61" s="43" t="s">
        <v>441</v>
      </c>
      <c r="H61" s="42" t="s">
        <v>82</v>
      </c>
      <c r="I61" s="43" t="s">
        <v>442</v>
      </c>
      <c r="J61" s="40" t="s">
        <v>142</v>
      </c>
      <c r="K61" s="58">
        <v>2.1</v>
      </c>
      <c r="L61" s="47">
        <v>2</v>
      </c>
      <c r="M61" s="47">
        <v>0</v>
      </c>
      <c r="N61" s="47">
        <v>0</v>
      </c>
      <c r="O61" s="47">
        <f t="shared" si="7"/>
        <v>32</v>
      </c>
      <c r="P61" s="39" t="s">
        <v>382</v>
      </c>
      <c r="Q61" s="47"/>
      <c r="R61" s="47"/>
      <c r="S61" s="47"/>
      <c r="T61" s="47"/>
      <c r="U61" s="47"/>
      <c r="V61" s="47"/>
      <c r="W61" s="47"/>
      <c r="X61" s="73"/>
      <c r="Y61" s="47"/>
      <c r="Z61" s="83" t="s">
        <v>381</v>
      </c>
      <c r="AA61" s="83" t="s">
        <v>381</v>
      </c>
      <c r="AB61" s="83" t="s">
        <v>381</v>
      </c>
      <c r="AC61" s="84"/>
      <c r="AD61" s="84" t="s">
        <v>382</v>
      </c>
      <c r="AE61" s="83" t="s">
        <v>383</v>
      </c>
      <c r="AF61" s="39" t="s">
        <v>443</v>
      </c>
      <c r="AG61" s="1"/>
    </row>
    <row r="62" ht="32" customHeight="1" spans="1:33">
      <c r="A62" s="18">
        <v>58</v>
      </c>
      <c r="B62" s="34" t="s">
        <v>444</v>
      </c>
      <c r="C62" s="34" t="s">
        <v>28</v>
      </c>
      <c r="D62" s="34" t="s">
        <v>29</v>
      </c>
      <c r="E62" s="35">
        <v>0</v>
      </c>
      <c r="F62" s="42" t="s">
        <v>262</v>
      </c>
      <c r="G62" s="43" t="s">
        <v>445</v>
      </c>
      <c r="H62" s="42" t="s">
        <v>82</v>
      </c>
      <c r="I62" s="43" t="s">
        <v>446</v>
      </c>
      <c r="J62" s="42" t="s">
        <v>225</v>
      </c>
      <c r="K62" s="58">
        <v>2.12</v>
      </c>
      <c r="L62" s="47">
        <v>2</v>
      </c>
      <c r="M62" s="47">
        <v>0</v>
      </c>
      <c r="N62" s="47">
        <v>0</v>
      </c>
      <c r="O62" s="47">
        <f t="shared" si="7"/>
        <v>22</v>
      </c>
      <c r="P62" s="39" t="s">
        <v>382</v>
      </c>
      <c r="Q62" s="47"/>
      <c r="R62" s="47"/>
      <c r="S62" s="47"/>
      <c r="T62" s="47"/>
      <c r="U62" s="47"/>
      <c r="V62" s="47"/>
      <c r="W62" s="47"/>
      <c r="X62" s="73"/>
      <c r="Y62" s="47"/>
      <c r="Z62" s="83" t="s">
        <v>381</v>
      </c>
      <c r="AA62" s="83" t="s">
        <v>381</v>
      </c>
      <c r="AB62" s="83" t="s">
        <v>381</v>
      </c>
      <c r="AC62" s="84"/>
      <c r="AD62" s="84" t="s">
        <v>382</v>
      </c>
      <c r="AE62" s="83" t="s">
        <v>383</v>
      </c>
      <c r="AF62" s="39" t="s">
        <v>447</v>
      </c>
      <c r="AG62" s="1"/>
    </row>
    <row r="63" ht="32" customHeight="1" spans="1:33">
      <c r="A63" s="18">
        <v>59</v>
      </c>
      <c r="B63" s="34" t="s">
        <v>448</v>
      </c>
      <c r="C63" s="34" t="s">
        <v>28</v>
      </c>
      <c r="D63" s="34" t="s">
        <v>29</v>
      </c>
      <c r="E63" s="47">
        <v>0</v>
      </c>
      <c r="F63" s="40" t="s">
        <v>262</v>
      </c>
      <c r="G63" s="39" t="s">
        <v>449</v>
      </c>
      <c r="H63" s="40" t="s">
        <v>82</v>
      </c>
      <c r="I63" s="47">
        <v>0</v>
      </c>
      <c r="J63" s="40" t="s">
        <v>262</v>
      </c>
      <c r="K63" s="58">
        <v>2.12</v>
      </c>
      <c r="L63" s="47">
        <v>2</v>
      </c>
      <c r="M63" s="47">
        <v>0</v>
      </c>
      <c r="N63" s="47">
        <v>0</v>
      </c>
      <c r="O63" s="47">
        <f t="shared" si="7"/>
        <v>20</v>
      </c>
      <c r="P63" s="39" t="s">
        <v>382</v>
      </c>
      <c r="Q63" s="47"/>
      <c r="R63" s="47"/>
      <c r="S63" s="47"/>
      <c r="T63" s="47"/>
      <c r="U63" s="47"/>
      <c r="V63" s="47"/>
      <c r="W63" s="47"/>
      <c r="X63" s="73"/>
      <c r="Y63" s="47"/>
      <c r="Z63" s="83" t="s">
        <v>381</v>
      </c>
      <c r="AA63" s="83" t="s">
        <v>381</v>
      </c>
      <c r="AB63" s="83" t="s">
        <v>381</v>
      </c>
      <c r="AC63" s="84"/>
      <c r="AD63" s="84" t="s">
        <v>382</v>
      </c>
      <c r="AE63" s="83" t="s">
        <v>383</v>
      </c>
      <c r="AF63" s="39" t="s">
        <v>443</v>
      </c>
      <c r="AG63" s="1"/>
    </row>
    <row r="64" ht="32" customHeight="1" spans="1:33">
      <c r="A64" s="18">
        <v>60</v>
      </c>
      <c r="B64" s="34" t="s">
        <v>450</v>
      </c>
      <c r="C64" s="34" t="s">
        <v>28</v>
      </c>
      <c r="D64" s="34" t="s">
        <v>29</v>
      </c>
      <c r="E64" s="41" t="s">
        <v>451</v>
      </c>
      <c r="F64" s="42" t="s">
        <v>305</v>
      </c>
      <c r="G64" s="37">
        <v>0</v>
      </c>
      <c r="H64" s="42" t="s">
        <v>262</v>
      </c>
      <c r="I64" s="37">
        <v>0</v>
      </c>
      <c r="J64" s="40" t="s">
        <v>262</v>
      </c>
      <c r="K64" s="58">
        <v>0</v>
      </c>
      <c r="L64" s="47">
        <v>0</v>
      </c>
      <c r="M64" s="47">
        <v>0</v>
      </c>
      <c r="N64" s="47">
        <v>0</v>
      </c>
      <c r="O64" s="47">
        <f t="shared" si="7"/>
        <v>8</v>
      </c>
      <c r="P64" s="39" t="s">
        <v>382</v>
      </c>
      <c r="Q64" s="47"/>
      <c r="R64" s="47"/>
      <c r="S64" s="47"/>
      <c r="T64" s="47"/>
      <c r="U64" s="47"/>
      <c r="V64" s="47"/>
      <c r="W64" s="47"/>
      <c r="X64" s="73"/>
      <c r="Y64" s="47"/>
      <c r="Z64" s="83" t="s">
        <v>381</v>
      </c>
      <c r="AA64" s="83" t="s">
        <v>381</v>
      </c>
      <c r="AB64" s="83" t="s">
        <v>381</v>
      </c>
      <c r="AC64" s="84"/>
      <c r="AD64" s="84" t="s">
        <v>382</v>
      </c>
      <c r="AE64" s="83" t="s">
        <v>383</v>
      </c>
      <c r="AF64" s="39" t="s">
        <v>452</v>
      </c>
      <c r="AG64" s="1"/>
    </row>
    <row r="65" ht="33" customHeight="1" spans="1:32">
      <c r="A65" s="18">
        <v>61</v>
      </c>
      <c r="B65" s="34" t="s">
        <v>453</v>
      </c>
      <c r="C65" s="34" t="s">
        <v>28</v>
      </c>
      <c r="D65" s="34" t="s">
        <v>29</v>
      </c>
      <c r="E65" s="35"/>
      <c r="F65" s="36"/>
      <c r="G65" s="37"/>
      <c r="H65" s="36"/>
      <c r="I65" s="37"/>
      <c r="J65" s="36"/>
      <c r="K65" s="58"/>
      <c r="L65" s="47"/>
      <c r="M65" s="47"/>
      <c r="N65" s="47"/>
      <c r="O65" s="47">
        <f t="shared" si="7"/>
        <v>0</v>
      </c>
      <c r="P65" s="47" t="s">
        <v>381</v>
      </c>
      <c r="Q65" s="47"/>
      <c r="R65" s="47"/>
      <c r="S65" s="47"/>
      <c r="T65" s="47"/>
      <c r="U65" s="47"/>
      <c r="V65" s="47"/>
      <c r="W65" s="47"/>
      <c r="X65" s="73"/>
      <c r="Y65" s="47"/>
      <c r="Z65" s="83" t="s">
        <v>381</v>
      </c>
      <c r="AA65" s="83" t="s">
        <v>381</v>
      </c>
      <c r="AB65" s="83" t="s">
        <v>381</v>
      </c>
      <c r="AC65" s="84"/>
      <c r="AD65" s="84" t="s">
        <v>382</v>
      </c>
      <c r="AE65" s="83" t="s">
        <v>383</v>
      </c>
      <c r="AF65" s="39" t="s">
        <v>443</v>
      </c>
    </row>
    <row r="66" ht="28.5" spans="1:32">
      <c r="A66" s="18">
        <v>62</v>
      </c>
      <c r="B66" s="34" t="s">
        <v>454</v>
      </c>
      <c r="C66" s="34" t="s">
        <v>28</v>
      </c>
      <c r="D66" s="34" t="s">
        <v>29</v>
      </c>
      <c r="E66" s="41" t="s">
        <v>455</v>
      </c>
      <c r="F66" s="42" t="s">
        <v>262</v>
      </c>
      <c r="G66" s="43" t="s">
        <v>456</v>
      </c>
      <c r="H66" s="42" t="s">
        <v>40</v>
      </c>
      <c r="I66" s="43" t="s">
        <v>457</v>
      </c>
      <c r="J66" s="40" t="s">
        <v>225</v>
      </c>
      <c r="K66" s="58">
        <v>2.35</v>
      </c>
      <c r="L66" s="47">
        <v>14</v>
      </c>
      <c r="M66" s="47">
        <v>5</v>
      </c>
      <c r="N66" s="47">
        <v>14</v>
      </c>
      <c r="O66" s="47">
        <f t="shared" si="7"/>
        <v>50</v>
      </c>
      <c r="P66" s="39" t="s">
        <v>382</v>
      </c>
      <c r="Q66" s="39"/>
      <c r="R66" s="47"/>
      <c r="S66" s="39"/>
      <c r="T66" s="47"/>
      <c r="U66" s="39"/>
      <c r="V66" s="47"/>
      <c r="W66" s="39"/>
      <c r="X66" s="73"/>
      <c r="Y66" s="47"/>
      <c r="Z66" s="83" t="s">
        <v>381</v>
      </c>
      <c r="AA66" s="83" t="s">
        <v>381</v>
      </c>
      <c r="AB66" s="83" t="s">
        <v>381</v>
      </c>
      <c r="AC66" s="84"/>
      <c r="AD66" s="84" t="s">
        <v>382</v>
      </c>
      <c r="AE66" s="83" t="s">
        <v>383</v>
      </c>
      <c r="AF66" s="88" t="s">
        <v>393</v>
      </c>
    </row>
    <row r="67" customFormat="1" ht="32" customHeight="1" spans="1:33">
      <c r="A67" s="18"/>
      <c r="B67" s="20"/>
      <c r="C67" s="20"/>
      <c r="D67" s="32"/>
      <c r="E67" s="22"/>
      <c r="F67" s="20"/>
      <c r="G67" s="22"/>
      <c r="H67" s="20"/>
      <c r="I67" s="20"/>
      <c r="J67" s="20"/>
      <c r="K67" s="53"/>
      <c r="L67" s="20"/>
      <c r="M67" s="20"/>
      <c r="N67" s="20"/>
      <c r="O67" s="20"/>
      <c r="P67" s="22"/>
      <c r="Q67" s="20"/>
      <c r="R67" s="20"/>
      <c r="S67" s="20"/>
      <c r="T67" s="20"/>
      <c r="U67" s="20"/>
      <c r="V67" s="20"/>
      <c r="W67" s="20"/>
      <c r="X67" s="70"/>
      <c r="Y67" s="20"/>
      <c r="Z67" s="56"/>
      <c r="AA67" s="56"/>
      <c r="AB67" s="20"/>
      <c r="AC67" s="82"/>
      <c r="AD67" s="82"/>
      <c r="AE67" s="56"/>
      <c r="AF67" s="20"/>
      <c r="AG67" s="1"/>
    </row>
    <row r="68" customFormat="1" ht="32" customHeight="1" spans="1:33">
      <c r="A68" s="85" t="s">
        <v>458</v>
      </c>
      <c r="B68" s="86"/>
      <c r="C68" s="87"/>
      <c r="D68" s="32"/>
      <c r="E68" s="22"/>
      <c r="F68" s="20"/>
      <c r="G68" s="22"/>
      <c r="H68" s="20"/>
      <c r="I68" s="20"/>
      <c r="J68" s="20"/>
      <c r="K68" s="53"/>
      <c r="L68" s="20"/>
      <c r="M68" s="20"/>
      <c r="N68" s="20"/>
      <c r="O68" s="20"/>
      <c r="P68" s="22"/>
      <c r="Q68" s="20"/>
      <c r="R68" s="20"/>
      <c r="S68" s="20"/>
      <c r="T68" s="20"/>
      <c r="U68" s="20"/>
      <c r="V68" s="20"/>
      <c r="W68" s="20"/>
      <c r="X68" s="70"/>
      <c r="Y68" s="20"/>
      <c r="Z68" s="56"/>
      <c r="AA68" s="56"/>
      <c r="AB68" s="20"/>
      <c r="AC68" s="82"/>
      <c r="AD68" s="82"/>
      <c r="AE68" s="56"/>
      <c r="AF68" s="20"/>
      <c r="AG68" s="1"/>
    </row>
    <row r="69" s="3" customFormat="1" ht="32" customHeight="1" spans="1:33">
      <c r="A69" s="18">
        <v>1</v>
      </c>
      <c r="B69" s="19" t="s">
        <v>459</v>
      </c>
      <c r="C69" s="19" t="s">
        <v>28</v>
      </c>
      <c r="D69" s="19" t="s">
        <v>460</v>
      </c>
      <c r="E69" s="22" t="s">
        <v>56</v>
      </c>
      <c r="F69" s="23" t="s">
        <v>40</v>
      </c>
      <c r="G69" s="22" t="s">
        <v>461</v>
      </c>
      <c r="H69" s="23" t="s">
        <v>40</v>
      </c>
      <c r="I69" s="22" t="s">
        <v>462</v>
      </c>
      <c r="J69" s="23" t="s">
        <v>82</v>
      </c>
      <c r="K69" s="53">
        <v>2.47</v>
      </c>
      <c r="L69" s="20">
        <v>20</v>
      </c>
      <c r="M69" s="20">
        <v>22</v>
      </c>
      <c r="N69" s="20">
        <v>20</v>
      </c>
      <c r="O69" s="20">
        <f>F69+H69+J69+L69+N69</f>
        <v>98</v>
      </c>
      <c r="P69" s="22">
        <f>O69*40%</f>
        <v>39.2</v>
      </c>
      <c r="Q69" s="22" t="s">
        <v>463</v>
      </c>
      <c r="R69" s="20">
        <v>25</v>
      </c>
      <c r="S69" s="22" t="s">
        <v>464</v>
      </c>
      <c r="T69" s="20">
        <v>25</v>
      </c>
      <c r="U69" s="22" t="s">
        <v>465</v>
      </c>
      <c r="V69" s="20">
        <v>25</v>
      </c>
      <c r="W69" s="22" t="s">
        <v>466</v>
      </c>
      <c r="X69" s="70">
        <v>25</v>
      </c>
      <c r="Y69" s="20">
        <f>R69+T69+V69+X69</f>
        <v>100</v>
      </c>
      <c r="Z69" s="56">
        <f>Y69*30%</f>
        <v>30</v>
      </c>
      <c r="AA69" s="56" t="s">
        <v>37</v>
      </c>
      <c r="AB69" s="56">
        <v>82.6</v>
      </c>
      <c r="AC69" s="82">
        <f>AB69*30%</f>
        <v>24.78</v>
      </c>
      <c r="AD69" s="82">
        <f>AC69+Z69+P69</f>
        <v>93.98</v>
      </c>
      <c r="AE69" s="56">
        <v>1</v>
      </c>
      <c r="AF69" s="20"/>
      <c r="AG69" s="2"/>
    </row>
    <row r="70" s="3" customFormat="1" ht="32" customHeight="1" spans="1:33">
      <c r="A70" s="18">
        <v>2</v>
      </c>
      <c r="B70" s="32" t="s">
        <v>467</v>
      </c>
      <c r="C70" s="32" t="s">
        <v>28</v>
      </c>
      <c r="D70" s="19" t="s">
        <v>460</v>
      </c>
      <c r="E70" s="22" t="s">
        <v>468</v>
      </c>
      <c r="F70" s="23" t="s">
        <v>40</v>
      </c>
      <c r="G70" s="22" t="s">
        <v>469</v>
      </c>
      <c r="H70" s="23" t="s">
        <v>40</v>
      </c>
      <c r="I70" s="22" t="s">
        <v>470</v>
      </c>
      <c r="J70" s="23" t="s">
        <v>40</v>
      </c>
      <c r="K70" s="53">
        <v>2.14</v>
      </c>
      <c r="L70" s="20">
        <v>4</v>
      </c>
      <c r="M70" s="20">
        <v>11</v>
      </c>
      <c r="N70" s="20">
        <v>20</v>
      </c>
      <c r="O70" s="20">
        <f>F70+H70+J70+L70+N70</f>
        <v>84</v>
      </c>
      <c r="P70" s="22">
        <f>O70*40%</f>
        <v>33.6</v>
      </c>
      <c r="Q70" s="22" t="s">
        <v>471</v>
      </c>
      <c r="R70" s="20">
        <v>25</v>
      </c>
      <c r="S70" s="22" t="s">
        <v>472</v>
      </c>
      <c r="T70" s="20">
        <v>25</v>
      </c>
      <c r="U70" s="22" t="s">
        <v>473</v>
      </c>
      <c r="V70" s="20">
        <v>25</v>
      </c>
      <c r="W70" s="22" t="s">
        <v>474</v>
      </c>
      <c r="X70" s="70">
        <v>25</v>
      </c>
      <c r="Y70" s="20">
        <f>R70+T70+V70+X70</f>
        <v>100</v>
      </c>
      <c r="Z70" s="56">
        <f>Y70*30%</f>
        <v>30</v>
      </c>
      <c r="AA70" s="56" t="s">
        <v>37</v>
      </c>
      <c r="AB70" s="56">
        <v>81.33</v>
      </c>
      <c r="AC70" s="82">
        <f>AB70*30%</f>
        <v>24.399</v>
      </c>
      <c r="AD70" s="82">
        <f>AC70+Z70+P70</f>
        <v>87.999</v>
      </c>
      <c r="AE70" s="56">
        <v>2</v>
      </c>
      <c r="AF70" s="20"/>
      <c r="AG70" s="2"/>
    </row>
    <row r="71" s="3" customFormat="1" ht="32" customHeight="1" spans="1:33">
      <c r="A71" s="18">
        <v>3</v>
      </c>
      <c r="B71" s="19" t="s">
        <v>475</v>
      </c>
      <c r="C71" s="19" t="s">
        <v>28</v>
      </c>
      <c r="D71" s="19" t="s">
        <v>460</v>
      </c>
      <c r="E71" s="22" t="s">
        <v>476</v>
      </c>
      <c r="F71" s="23" t="s">
        <v>151</v>
      </c>
      <c r="G71" s="22" t="s">
        <v>477</v>
      </c>
      <c r="H71" s="23" t="s">
        <v>40</v>
      </c>
      <c r="I71" s="22" t="s">
        <v>478</v>
      </c>
      <c r="J71" s="21">
        <v>20</v>
      </c>
      <c r="K71" s="53">
        <v>2.28</v>
      </c>
      <c r="L71" s="20">
        <v>10</v>
      </c>
      <c r="M71" s="20">
        <v>20</v>
      </c>
      <c r="N71" s="20">
        <v>20</v>
      </c>
      <c r="O71" s="20">
        <f>F71+H71+J71+L71+N71</f>
        <v>74</v>
      </c>
      <c r="P71" s="22">
        <f>O71*40%</f>
        <v>29.6</v>
      </c>
      <c r="Q71" s="22" t="s">
        <v>479</v>
      </c>
      <c r="R71" s="20">
        <v>25</v>
      </c>
      <c r="S71" s="22" t="s">
        <v>480</v>
      </c>
      <c r="T71" s="20">
        <v>25</v>
      </c>
      <c r="U71" s="22" t="s">
        <v>481</v>
      </c>
      <c r="V71" s="20">
        <v>25</v>
      </c>
      <c r="W71" s="22" t="s">
        <v>482</v>
      </c>
      <c r="X71" s="70">
        <v>25</v>
      </c>
      <c r="Y71" s="20">
        <f>R71+T71+V71+X71</f>
        <v>100</v>
      </c>
      <c r="Z71" s="56">
        <f>Y71*30%</f>
        <v>30</v>
      </c>
      <c r="AA71" s="56" t="s">
        <v>37</v>
      </c>
      <c r="AB71" s="56">
        <v>83.33</v>
      </c>
      <c r="AC71" s="82">
        <f>AB71*30%</f>
        <v>24.999</v>
      </c>
      <c r="AD71" s="82">
        <f>AC71+Z71+P71</f>
        <v>84.599</v>
      </c>
      <c r="AE71" s="56">
        <v>3</v>
      </c>
      <c r="AF71" s="20"/>
      <c r="AG71" s="2"/>
    </row>
    <row r="72" s="3" customFormat="1" ht="32" customHeight="1" spans="1:33">
      <c r="A72" s="18">
        <v>4</v>
      </c>
      <c r="B72" s="19" t="s">
        <v>483</v>
      </c>
      <c r="C72" s="19" t="s">
        <v>28</v>
      </c>
      <c r="D72" s="19" t="s">
        <v>460</v>
      </c>
      <c r="E72" s="20" t="s">
        <v>104</v>
      </c>
      <c r="F72" s="21">
        <v>16</v>
      </c>
      <c r="G72" s="20" t="s">
        <v>484</v>
      </c>
      <c r="H72" s="21">
        <v>20</v>
      </c>
      <c r="I72" s="20" t="s">
        <v>333</v>
      </c>
      <c r="J72" s="21">
        <v>14</v>
      </c>
      <c r="K72" s="53">
        <v>2.4</v>
      </c>
      <c r="L72" s="20">
        <v>16</v>
      </c>
      <c r="M72" s="20">
        <v>6</v>
      </c>
      <c r="N72" s="20">
        <v>16</v>
      </c>
      <c r="O72" s="20">
        <f>F72+H72+J72+L72+N72</f>
        <v>82</v>
      </c>
      <c r="P72" s="22">
        <f>O72*40%</f>
        <v>32.8</v>
      </c>
      <c r="Q72" s="20" t="s">
        <v>485</v>
      </c>
      <c r="R72" s="20">
        <v>22</v>
      </c>
      <c r="S72" s="20" t="s">
        <v>486</v>
      </c>
      <c r="T72" s="20">
        <v>16</v>
      </c>
      <c r="U72" s="20" t="s">
        <v>487</v>
      </c>
      <c r="V72" s="20">
        <v>13</v>
      </c>
      <c r="W72" s="20" t="s">
        <v>488</v>
      </c>
      <c r="X72" s="70">
        <v>16</v>
      </c>
      <c r="Y72" s="20">
        <f>R72+T72+V72+X72</f>
        <v>67</v>
      </c>
      <c r="Z72" s="56">
        <f>Y72*30%</f>
        <v>20.1</v>
      </c>
      <c r="AA72" s="56" t="s">
        <v>37</v>
      </c>
      <c r="AB72" s="56">
        <v>83.66</v>
      </c>
      <c r="AC72" s="82">
        <f>AB72*30%</f>
        <v>25.098</v>
      </c>
      <c r="AD72" s="82">
        <f>AC72+Z72+P72</f>
        <v>77.998</v>
      </c>
      <c r="AE72" s="56">
        <v>4</v>
      </c>
      <c r="AF72" s="20"/>
      <c r="AG72" s="2"/>
    </row>
    <row r="73" customFormat="1" ht="32" customHeight="1" spans="1:33">
      <c r="A73" s="18"/>
      <c r="B73" s="20"/>
      <c r="C73" s="20"/>
      <c r="D73" s="32"/>
      <c r="E73" s="22"/>
      <c r="F73" s="20"/>
      <c r="G73" s="22"/>
      <c r="H73" s="20"/>
      <c r="I73" s="20"/>
      <c r="J73" s="20"/>
      <c r="K73" s="53"/>
      <c r="L73" s="20"/>
      <c r="M73" s="20"/>
      <c r="N73" s="20"/>
      <c r="O73" s="20"/>
      <c r="P73" s="22"/>
      <c r="Q73" s="20"/>
      <c r="R73" s="20"/>
      <c r="S73" s="20"/>
      <c r="T73" s="20"/>
      <c r="U73" s="20"/>
      <c r="V73" s="20"/>
      <c r="W73" s="20"/>
      <c r="X73" s="70"/>
      <c r="Y73" s="20"/>
      <c r="Z73" s="56"/>
      <c r="AA73" s="56"/>
      <c r="AB73" s="20"/>
      <c r="AC73" s="82"/>
      <c r="AD73" s="82"/>
      <c r="AE73" s="56"/>
      <c r="AF73" s="20"/>
      <c r="AG73" s="1"/>
    </row>
    <row r="74" customFormat="1" ht="32" customHeight="1" spans="1:33">
      <c r="A74" s="18"/>
      <c r="B74" s="20"/>
      <c r="C74" s="20"/>
      <c r="D74" s="32"/>
      <c r="E74" s="22"/>
      <c r="F74" s="20"/>
      <c r="G74" s="22"/>
      <c r="H74" s="20"/>
      <c r="I74" s="20"/>
      <c r="J74" s="20"/>
      <c r="K74" s="53"/>
      <c r="L74" s="20"/>
      <c r="M74" s="20"/>
      <c r="N74" s="20"/>
      <c r="O74" s="20"/>
      <c r="P74" s="22"/>
      <c r="Q74" s="20"/>
      <c r="R74" s="20"/>
      <c r="S74" s="20"/>
      <c r="T74" s="20"/>
      <c r="U74" s="20"/>
      <c r="V74" s="20"/>
      <c r="W74" s="20"/>
      <c r="X74" s="70"/>
      <c r="Y74" s="20"/>
      <c r="Z74" s="56"/>
      <c r="AA74" s="56"/>
      <c r="AB74" s="20"/>
      <c r="AC74" s="82"/>
      <c r="AD74" s="82"/>
      <c r="AE74" s="56"/>
      <c r="AF74" s="20"/>
      <c r="AG74" s="1"/>
    </row>
    <row r="75" customFormat="1" ht="32" customHeight="1" spans="1:33">
      <c r="A75" s="18"/>
      <c r="B75" s="20"/>
      <c r="C75" s="20"/>
      <c r="D75" s="32"/>
      <c r="E75" s="22"/>
      <c r="F75" s="20"/>
      <c r="G75" s="22"/>
      <c r="H75" s="20"/>
      <c r="I75" s="20"/>
      <c r="J75" s="20"/>
      <c r="K75" s="53"/>
      <c r="L75" s="20"/>
      <c r="M75" s="20"/>
      <c r="N75" s="20"/>
      <c r="O75" s="20"/>
      <c r="P75" s="22"/>
      <c r="Q75" s="20"/>
      <c r="R75" s="20"/>
      <c r="S75" s="20"/>
      <c r="T75" s="20"/>
      <c r="U75" s="20"/>
      <c r="V75" s="20"/>
      <c r="W75" s="20"/>
      <c r="X75" s="70"/>
      <c r="Y75" s="20"/>
      <c r="Z75" s="56"/>
      <c r="AA75" s="56"/>
      <c r="AB75" s="20"/>
      <c r="AC75" s="82"/>
      <c r="AD75" s="82"/>
      <c r="AE75" s="56"/>
      <c r="AF75" s="20"/>
      <c r="AG75" s="1"/>
    </row>
    <row r="76" customFormat="1" ht="32" customHeight="1" spans="1:33">
      <c r="A76" s="18"/>
      <c r="B76" s="20"/>
      <c r="C76" s="20"/>
      <c r="D76" s="32"/>
      <c r="E76" s="22"/>
      <c r="F76" s="20"/>
      <c r="G76" s="22"/>
      <c r="H76" s="20"/>
      <c r="I76" s="20"/>
      <c r="J76" s="20"/>
      <c r="K76" s="53"/>
      <c r="L76" s="20"/>
      <c r="M76" s="20"/>
      <c r="N76" s="20"/>
      <c r="O76" s="20"/>
      <c r="P76" s="22"/>
      <c r="Q76" s="20"/>
      <c r="R76" s="20"/>
      <c r="S76" s="20"/>
      <c r="T76" s="20"/>
      <c r="U76" s="20"/>
      <c r="V76" s="20"/>
      <c r="W76" s="20"/>
      <c r="X76" s="70"/>
      <c r="Y76" s="20"/>
      <c r="Z76" s="56"/>
      <c r="AA76" s="56"/>
      <c r="AB76" s="20"/>
      <c r="AC76" s="82"/>
      <c r="AD76" s="82"/>
      <c r="AE76" s="56"/>
      <c r="AF76" s="20"/>
      <c r="AG76" s="1"/>
    </row>
    <row r="77" customFormat="1" ht="32" customHeight="1" spans="1:33">
      <c r="A77" s="18"/>
      <c r="B77" s="20"/>
      <c r="C77" s="20"/>
      <c r="D77" s="32"/>
      <c r="E77" s="22"/>
      <c r="F77" s="20"/>
      <c r="G77" s="22"/>
      <c r="H77" s="20"/>
      <c r="I77" s="20"/>
      <c r="J77" s="20"/>
      <c r="K77" s="53"/>
      <c r="L77" s="20"/>
      <c r="M77" s="20"/>
      <c r="N77" s="20"/>
      <c r="O77" s="20"/>
      <c r="P77" s="22"/>
      <c r="Q77" s="20"/>
      <c r="R77" s="20"/>
      <c r="S77" s="20"/>
      <c r="T77" s="20"/>
      <c r="U77" s="20"/>
      <c r="V77" s="20"/>
      <c r="W77" s="20"/>
      <c r="X77" s="70"/>
      <c r="Y77" s="20"/>
      <c r="Z77" s="56"/>
      <c r="AA77" s="56"/>
      <c r="AB77" s="20"/>
      <c r="AC77" s="82"/>
      <c r="AD77" s="82"/>
      <c r="AE77" s="56"/>
      <c r="AF77" s="20"/>
      <c r="AG77" s="1"/>
    </row>
    <row r="78" customFormat="1" ht="32" customHeight="1" spans="1:33">
      <c r="A78" s="18"/>
      <c r="B78" s="20"/>
      <c r="C78" s="20"/>
      <c r="D78" s="32"/>
      <c r="E78" s="22"/>
      <c r="F78" s="20"/>
      <c r="G78" s="22"/>
      <c r="H78" s="20"/>
      <c r="I78" s="20"/>
      <c r="J78" s="20"/>
      <c r="K78" s="53"/>
      <c r="L78" s="20"/>
      <c r="M78" s="20"/>
      <c r="N78" s="20"/>
      <c r="O78" s="20"/>
      <c r="P78" s="22"/>
      <c r="Q78" s="20"/>
      <c r="R78" s="20"/>
      <c r="S78" s="20"/>
      <c r="T78" s="20"/>
      <c r="U78" s="20"/>
      <c r="V78" s="20"/>
      <c r="W78" s="20"/>
      <c r="X78" s="70"/>
      <c r="Y78" s="20"/>
      <c r="Z78" s="56"/>
      <c r="AA78" s="56"/>
      <c r="AB78" s="20"/>
      <c r="AC78" s="82"/>
      <c r="AD78" s="82"/>
      <c r="AE78" s="56"/>
      <c r="AF78" s="20"/>
      <c r="AG78" s="1"/>
    </row>
  </sheetData>
  <sheetProtection formatCells="0" formatColumns="0" formatRows="0" insertRows="0" insertColumns="0" insertHyperlinks="0" deleteColumns="0" deleteRows="0" sort="0" autoFilter="0" pivotTables="0"/>
  <sortState ref="B4:AF54">
    <sortCondition ref="AE4:AE54"/>
  </sortState>
  <mergeCells count="19">
    <mergeCell ref="A1:AF1"/>
    <mergeCell ref="E2:N2"/>
    <mergeCell ref="Q2:X2"/>
    <mergeCell ref="A4:C4"/>
    <mergeCell ref="A68:C68"/>
    <mergeCell ref="A2:A3"/>
    <mergeCell ref="B2:B3"/>
    <mergeCell ref="C2:C3"/>
    <mergeCell ref="D2:D3"/>
    <mergeCell ref="O2:O3"/>
    <mergeCell ref="P2:P3"/>
    <mergeCell ref="Y2:Y3"/>
    <mergeCell ref="Z2:Z3"/>
    <mergeCell ref="AA2:AA3"/>
    <mergeCell ref="AB2:AB3"/>
    <mergeCell ref="AC2:AC3"/>
    <mergeCell ref="AD2:AD3"/>
    <mergeCell ref="AE2:AE3"/>
    <mergeCell ref="AF2:AF3"/>
  </mergeCells>
  <conditionalFormatting sqref="G5:H5">
    <cfRule type="cellIs" dxfId="0" priority="116" operator="equal">
      <formula>"不合格"</formula>
    </cfRule>
  </conditionalFormatting>
  <conditionalFormatting sqref="G6:H6">
    <cfRule type="cellIs" dxfId="0" priority="115" operator="equal">
      <formula>"不合格"</formula>
    </cfRule>
  </conditionalFormatting>
  <conditionalFormatting sqref="G8:H8">
    <cfRule type="cellIs" dxfId="0" priority="113" operator="equal">
      <formula>"不合格"</formula>
    </cfRule>
  </conditionalFormatting>
  <conditionalFormatting sqref="G9:H9">
    <cfRule type="cellIs" dxfId="0" priority="111" operator="equal">
      <formula>"不合格"</formula>
    </cfRule>
  </conditionalFormatting>
  <conditionalFormatting sqref="G10:H10">
    <cfRule type="cellIs" dxfId="0" priority="58" operator="equal">
      <formula>"不合格"</formula>
    </cfRule>
  </conditionalFormatting>
  <conditionalFormatting sqref="G11:H11">
    <cfRule type="cellIs" dxfId="0" priority="57" operator="equal">
      <formula>"不合格"</formula>
    </cfRule>
  </conditionalFormatting>
  <conditionalFormatting sqref="G13:H13">
    <cfRule type="cellIs" dxfId="0" priority="55" operator="equal">
      <formula>"不合格"</formula>
    </cfRule>
  </conditionalFormatting>
  <conditionalFormatting sqref="G14:H14">
    <cfRule type="cellIs" dxfId="0" priority="54" operator="equal">
      <formula>"不合格"</formula>
    </cfRule>
  </conditionalFormatting>
  <conditionalFormatting sqref="G15:H15">
    <cfRule type="cellIs" dxfId="0" priority="53" operator="equal">
      <formula>"不合格"</formula>
    </cfRule>
  </conditionalFormatting>
  <conditionalFormatting sqref="G16:H16">
    <cfRule type="cellIs" dxfId="0" priority="52" operator="equal">
      <formula>"不合格"</formula>
    </cfRule>
  </conditionalFormatting>
  <conditionalFormatting sqref="G17:H17">
    <cfRule type="cellIs" dxfId="0" priority="51" operator="equal">
      <formula>"不合格"</formula>
    </cfRule>
  </conditionalFormatting>
  <conditionalFormatting sqref="G18:H18">
    <cfRule type="cellIs" dxfId="0" priority="50" operator="equal">
      <formula>"不合格"</formula>
    </cfRule>
  </conditionalFormatting>
  <conditionalFormatting sqref="G21:H21">
    <cfRule type="cellIs" dxfId="0" priority="47" operator="equal">
      <formula>"不合格"</formula>
    </cfRule>
  </conditionalFormatting>
  <conditionalFormatting sqref="G22:H22">
    <cfRule type="cellIs" dxfId="0" priority="46" operator="equal">
      <formula>"不合格"</formula>
    </cfRule>
  </conditionalFormatting>
  <conditionalFormatting sqref="G23:H23">
    <cfRule type="cellIs" dxfId="0" priority="45" operator="equal">
      <formula>"不合格"</formula>
    </cfRule>
  </conditionalFormatting>
  <conditionalFormatting sqref="G24:H24">
    <cfRule type="cellIs" dxfId="0" priority="28" operator="equal">
      <formula>"不合格"</formula>
    </cfRule>
  </conditionalFormatting>
  <conditionalFormatting sqref="G26:H26">
    <cfRule type="cellIs" dxfId="0" priority="38" operator="equal">
      <formula>"不合格"</formula>
    </cfRule>
  </conditionalFormatting>
  <conditionalFormatting sqref="G27:H27">
    <cfRule type="cellIs" dxfId="0" priority="43" operator="equal">
      <formula>"不合格"</formula>
    </cfRule>
  </conditionalFormatting>
  <conditionalFormatting sqref="G28:H28">
    <cfRule type="cellIs" dxfId="0" priority="37" operator="equal">
      <formula>"不合格"</formula>
    </cfRule>
  </conditionalFormatting>
  <conditionalFormatting sqref="G29:H29">
    <cfRule type="cellIs" dxfId="0" priority="42" operator="equal">
      <formula>"不合格"</formula>
    </cfRule>
  </conditionalFormatting>
  <conditionalFormatting sqref="G30:H30">
    <cfRule type="cellIs" dxfId="0" priority="41" operator="equal">
      <formula>"不合格"</formula>
    </cfRule>
  </conditionalFormatting>
  <conditionalFormatting sqref="G33:H33">
    <cfRule type="cellIs" dxfId="0" priority="12" operator="equal">
      <formula>"不合格"</formula>
    </cfRule>
  </conditionalFormatting>
  <conditionalFormatting sqref="G34:H34">
    <cfRule type="cellIs" dxfId="0" priority="36" operator="equal">
      <formula>"不合格"</formula>
    </cfRule>
  </conditionalFormatting>
  <conditionalFormatting sqref="G35:H35">
    <cfRule type="cellIs" dxfId="0" priority="35" operator="equal">
      <formula>"不合格"</formula>
    </cfRule>
  </conditionalFormatting>
  <conditionalFormatting sqref="G36:H36">
    <cfRule type="cellIs" dxfId="0" priority="33" operator="equal">
      <formula>"不合格"</formula>
    </cfRule>
  </conditionalFormatting>
  <conditionalFormatting sqref="G37:H37">
    <cfRule type="cellIs" dxfId="0" priority="32" operator="equal">
      <formula>"不合格"</formula>
    </cfRule>
  </conditionalFormatting>
  <conditionalFormatting sqref="G38:H38">
    <cfRule type="cellIs" dxfId="0" priority="31" operator="equal">
      <formula>"不合格"</formula>
    </cfRule>
  </conditionalFormatting>
  <conditionalFormatting sqref="G39:H39">
    <cfRule type="cellIs" dxfId="0" priority="30" operator="equal">
      <formula>"不合格"</formula>
    </cfRule>
  </conditionalFormatting>
  <conditionalFormatting sqref="G40:H40">
    <cfRule type="cellIs" dxfId="0" priority="29" operator="equal">
      <formula>"不合格"</formula>
    </cfRule>
  </conditionalFormatting>
  <conditionalFormatting sqref="G41:H41">
    <cfRule type="cellIs" dxfId="0" priority="27" operator="equal">
      <formula>"不合格"</formula>
    </cfRule>
  </conditionalFormatting>
  <conditionalFormatting sqref="G42:H42">
    <cfRule type="cellIs" dxfId="0" priority="26" operator="equal">
      <formula>"不合格"</formula>
    </cfRule>
  </conditionalFormatting>
  <conditionalFormatting sqref="G43:H43">
    <cfRule type="cellIs" dxfId="0" priority="24" operator="equal">
      <formula>"不合格"</formula>
    </cfRule>
  </conditionalFormatting>
  <conditionalFormatting sqref="G44:H44">
    <cfRule type="cellIs" dxfId="0" priority="23" operator="equal">
      <formula>"不合格"</formula>
    </cfRule>
  </conditionalFormatting>
  <conditionalFormatting sqref="G46:H46">
    <cfRule type="cellIs" dxfId="0" priority="21" operator="equal">
      <formula>"不合格"</formula>
    </cfRule>
  </conditionalFormatting>
  <conditionalFormatting sqref="G47:H47">
    <cfRule type="cellIs" dxfId="0" priority="20" operator="equal">
      <formula>"不合格"</formula>
    </cfRule>
  </conditionalFormatting>
  <conditionalFormatting sqref="G48:H48">
    <cfRule type="cellIs" dxfId="0" priority="19" operator="equal">
      <formula>"不合格"</formula>
    </cfRule>
  </conditionalFormatting>
  <conditionalFormatting sqref="G49:H49">
    <cfRule type="cellIs" dxfId="0" priority="18" operator="equal">
      <formula>"不合格"</formula>
    </cfRule>
  </conditionalFormatting>
  <conditionalFormatting sqref="G50:H50">
    <cfRule type="cellIs" dxfId="0" priority="16" operator="equal">
      <formula>"不合格"</formula>
    </cfRule>
  </conditionalFormatting>
  <conditionalFormatting sqref="G54:H54">
    <cfRule type="cellIs" dxfId="0" priority="13" operator="equal">
      <formula>"不合格"</formula>
    </cfRule>
  </conditionalFormatting>
  <conditionalFormatting sqref="G55:H55">
    <cfRule type="cellIs" dxfId="0" priority="11" operator="equal">
      <formula>"不合格"</formula>
    </cfRule>
  </conditionalFormatting>
  <conditionalFormatting sqref="G57:H57">
    <cfRule type="cellIs" dxfId="0" priority="9" operator="equal">
      <formula>"不合格"</formula>
    </cfRule>
  </conditionalFormatting>
  <conditionalFormatting sqref="E66:F66">
    <cfRule type="cellIs" dxfId="0" priority="8" operator="equal">
      <formula>"不合格"</formula>
    </cfRule>
  </conditionalFormatting>
  <conditionalFormatting sqref="G66:H66">
    <cfRule type="cellIs" dxfId="0" priority="7" operator="equal">
      <formula>"不合格"</formula>
    </cfRule>
  </conditionalFormatting>
  <conditionalFormatting sqref="G69:H69">
    <cfRule type="cellIs" dxfId="0" priority="112" operator="equal">
      <formula>"不合格"</formula>
    </cfRule>
  </conditionalFormatting>
  <conditionalFormatting sqref="G70:H70">
    <cfRule type="cellIs" dxfId="0" priority="44" operator="equal">
      <formula>"不合格"</formula>
    </cfRule>
  </conditionalFormatting>
  <conditionalFormatting sqref="G71:H71">
    <cfRule type="cellIs" dxfId="0" priority="34" operator="equal">
      <formula>"不合格"</formula>
    </cfRule>
  </conditionalFormatting>
  <conditionalFormatting sqref="E72">
    <cfRule type="cellIs" dxfId="0" priority="2" operator="equal">
      <formula>"不合格"</formula>
    </cfRule>
  </conditionalFormatting>
  <conditionalFormatting sqref="G72">
    <cfRule type="cellIs" dxfId="0" priority="1" operator="equal">
      <formula>"不合格"</formula>
    </cfRule>
  </conditionalFormatting>
  <conditionalFormatting sqref="D5:F5 E6:F6 E46:F50 E8:F11 E21:F24 E33:F44 D6:D68 E52:F55 D69:F69 E70:F71 E13:F18 D70:D78 E26:F30">
    <cfRule type="cellIs" dxfId="0" priority="120" operator="equal">
      <formula>"不合格"</formula>
    </cfRule>
  </conditionalFormatting>
  <conditionalFormatting sqref="G52:H53">
    <cfRule type="cellIs" dxfId="0" priority="14" operator="equal">
      <formula>"不合格"</formula>
    </cfRule>
  </conditionalFormatting>
  <dataValidations count="1">
    <dataValidation type="list" allowBlank="1" showInputMessage="1" showErrorMessage="1" sqref="J10 J18 J27 J28 J33 J36 J43 J46 J50 J52 J70 J54:J55">
      <formula1>"合格,不合格"</formula1>
    </dataValidation>
  </dataValidations>
  <pageMargins left="0.354166666666667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WWO_wpscloud_20240807024436-ebefb08eac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执勤岗位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</dc:creator>
  <cp:lastModifiedBy>Administrator</cp:lastModifiedBy>
  <dcterms:created xsi:type="dcterms:W3CDTF">2022-08-27T09:25:00Z</dcterms:created>
  <dcterms:modified xsi:type="dcterms:W3CDTF">2024-08-10T09:32:50Z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30E8D892D77747BABFEBF6193FB5618F_13</vt:lpwstr>
  </property>
  <property fmtid="{D5CDD505-2E9C-101B-9397-08002B2CF9AE}" pid="3" name="KSOProductBuildVer">
    <vt:lpwstr>2052-12.1.0.17140</vt:lpwstr>
  </property>
  <property fmtid="{D5CDD505-2E9C-101B-9397-08002B2CF9AE}" pid="4" name="KSOTemplateUUID">
    <vt:lpwstr>v1.0_mb_1IkiLR1er6PNzZ+u0i866w==</vt:lpwstr>
  </property>
  <property fmtid="{D5CDD505-2E9C-101B-9397-08002B2CF9AE}" pid="5" name="KSOReadingLayout">
    <vt:bool>true</vt:bool>
  </property>
</Properties>
</file>